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структура" sheetId="5" r:id="rId1"/>
  </sheets>
  <calcPr calcId="124519"/>
</workbook>
</file>

<file path=xl/calcChain.xml><?xml version="1.0" encoding="utf-8"?>
<calcChain xmlns="http://schemas.openxmlformats.org/spreadsheetml/2006/main">
  <c r="K73" i="5"/>
  <c r="K72"/>
  <c r="K71"/>
  <c r="G221"/>
  <c r="K143"/>
  <c r="H221"/>
  <c r="M155"/>
  <c r="L155"/>
  <c r="L136"/>
  <c r="M136"/>
  <c r="K136"/>
  <c r="K133" s="1"/>
  <c r="K79"/>
  <c r="L79"/>
  <c r="M79"/>
  <c r="K82"/>
  <c r="L82"/>
  <c r="M82"/>
  <c r="J158"/>
  <c r="K158"/>
  <c r="L158"/>
  <c r="M158"/>
  <c r="K40"/>
  <c r="I25"/>
  <c r="J25"/>
  <c r="K25"/>
  <c r="K22" s="1"/>
  <c r="L25"/>
  <c r="M25"/>
  <c r="M73" s="1"/>
  <c r="I26"/>
  <c r="J26"/>
  <c r="K26"/>
  <c r="L26"/>
  <c r="M26"/>
  <c r="H25"/>
  <c r="L37"/>
  <c r="M37"/>
  <c r="K161"/>
  <c r="L161"/>
  <c r="M161"/>
  <c r="K155"/>
  <c r="K149"/>
  <c r="L149"/>
  <c r="M149"/>
  <c r="L133"/>
  <c r="L166" s="1"/>
  <c r="L135"/>
  <c r="L132" s="1"/>
  <c r="M135"/>
  <c r="M132" s="1"/>
  <c r="M133"/>
  <c r="M166" s="1"/>
  <c r="K128"/>
  <c r="L128"/>
  <c r="M128"/>
  <c r="K127"/>
  <c r="L127"/>
  <c r="L125" s="1"/>
  <c r="M127"/>
  <c r="K126"/>
  <c r="K123" s="1"/>
  <c r="L126"/>
  <c r="M126"/>
  <c r="K124"/>
  <c r="L124"/>
  <c r="M124"/>
  <c r="L123"/>
  <c r="K119"/>
  <c r="L119"/>
  <c r="M119"/>
  <c r="K115"/>
  <c r="K112" s="1"/>
  <c r="K110" s="1"/>
  <c r="L115"/>
  <c r="L112" s="1"/>
  <c r="L110" s="1"/>
  <c r="M115"/>
  <c r="M112" s="1"/>
  <c r="M110" s="1"/>
  <c r="K114"/>
  <c r="L114"/>
  <c r="M114"/>
  <c r="K104"/>
  <c r="L104"/>
  <c r="M104"/>
  <c r="K101"/>
  <c r="L101"/>
  <c r="M101"/>
  <c r="K89"/>
  <c r="L89"/>
  <c r="M89"/>
  <c r="K92"/>
  <c r="L92"/>
  <c r="M92"/>
  <c r="K86"/>
  <c r="L86"/>
  <c r="M86"/>
  <c r="K81"/>
  <c r="K78" s="1"/>
  <c r="L81"/>
  <c r="L78" s="1"/>
  <c r="L165" s="1"/>
  <c r="M81"/>
  <c r="M186"/>
  <c r="M187"/>
  <c r="M184"/>
  <c r="M202" s="1"/>
  <c r="K189"/>
  <c r="L189"/>
  <c r="M189"/>
  <c r="K152"/>
  <c r="K135" s="1"/>
  <c r="L152"/>
  <c r="M152"/>
  <c r="K146"/>
  <c r="L146"/>
  <c r="M146"/>
  <c r="L143"/>
  <c r="M143"/>
  <c r="K140"/>
  <c r="L140"/>
  <c r="M140"/>
  <c r="K137"/>
  <c r="L137"/>
  <c r="M137"/>
  <c r="K116"/>
  <c r="L116"/>
  <c r="M116"/>
  <c r="K83"/>
  <c r="L83"/>
  <c r="M83"/>
  <c r="L40"/>
  <c r="M40"/>
  <c r="K39"/>
  <c r="L39"/>
  <c r="L36" s="1"/>
  <c r="M39"/>
  <c r="M38" s="1"/>
  <c r="K50"/>
  <c r="L50"/>
  <c r="M50"/>
  <c r="K53"/>
  <c r="L53"/>
  <c r="M53"/>
  <c r="K47"/>
  <c r="L47"/>
  <c r="M47"/>
  <c r="K44"/>
  <c r="L44"/>
  <c r="M44"/>
  <c r="K41"/>
  <c r="L41"/>
  <c r="M41"/>
  <c r="K32"/>
  <c r="L32"/>
  <c r="M32"/>
  <c r="K24"/>
  <c r="K21" s="1"/>
  <c r="L24"/>
  <c r="L21" s="1"/>
  <c r="L72" s="1"/>
  <c r="M24"/>
  <c r="M21" s="1"/>
  <c r="L22"/>
  <c r="K65"/>
  <c r="L65"/>
  <c r="M65"/>
  <c r="K62"/>
  <c r="L62"/>
  <c r="M62"/>
  <c r="K59"/>
  <c r="L59"/>
  <c r="M59"/>
  <c r="K56"/>
  <c r="L56"/>
  <c r="M56"/>
  <c r="J29"/>
  <c r="K29"/>
  <c r="L29"/>
  <c r="M29"/>
  <c r="H212"/>
  <c r="H209" s="1"/>
  <c r="I212"/>
  <c r="I209" s="1"/>
  <c r="J212"/>
  <c r="J209" s="1"/>
  <c r="K212"/>
  <c r="K209" s="1"/>
  <c r="L212"/>
  <c r="L209" s="1"/>
  <c r="M212"/>
  <c r="M209" s="1"/>
  <c r="H211"/>
  <c r="H208" s="1"/>
  <c r="I211"/>
  <c r="I208" s="1"/>
  <c r="J211"/>
  <c r="J208" s="1"/>
  <c r="K211"/>
  <c r="K208" s="1"/>
  <c r="L211"/>
  <c r="L208" s="1"/>
  <c r="M211"/>
  <c r="J216"/>
  <c r="G216" s="1"/>
  <c r="G217"/>
  <c r="G218"/>
  <c r="J40"/>
  <c r="J39"/>
  <c r="G45"/>
  <c r="G46"/>
  <c r="G48"/>
  <c r="G49"/>
  <c r="G51"/>
  <c r="G52"/>
  <c r="G54"/>
  <c r="G55"/>
  <c r="G57"/>
  <c r="G58"/>
  <c r="G60"/>
  <c r="G61"/>
  <c r="G63"/>
  <c r="G64"/>
  <c r="G66"/>
  <c r="G67"/>
  <c r="G69"/>
  <c r="G70"/>
  <c r="J47"/>
  <c r="I47"/>
  <c r="H47"/>
  <c r="H50"/>
  <c r="I50"/>
  <c r="J50"/>
  <c r="G214"/>
  <c r="G211" s="1"/>
  <c r="G208" s="1"/>
  <c r="G215"/>
  <c r="G212" s="1"/>
  <c r="G209" s="1"/>
  <c r="G185"/>
  <c r="G188"/>
  <c r="G190"/>
  <c r="G191"/>
  <c r="G193"/>
  <c r="G194"/>
  <c r="G195"/>
  <c r="G196"/>
  <c r="G197"/>
  <c r="G198"/>
  <c r="G199"/>
  <c r="G200"/>
  <c r="G203"/>
  <c r="G169"/>
  <c r="G172"/>
  <c r="G175"/>
  <c r="G176"/>
  <c r="G178"/>
  <c r="G84"/>
  <c r="G85"/>
  <c r="G87"/>
  <c r="G88"/>
  <c r="G90"/>
  <c r="G91"/>
  <c r="G93"/>
  <c r="G94"/>
  <c r="G95"/>
  <c r="G96"/>
  <c r="G97"/>
  <c r="G98"/>
  <c r="G99"/>
  <c r="G100"/>
  <c r="G102"/>
  <c r="G103"/>
  <c r="G105"/>
  <c r="G106"/>
  <c r="G108"/>
  <c r="G109"/>
  <c r="G111"/>
  <c r="G117"/>
  <c r="G118"/>
  <c r="G120"/>
  <c r="G121"/>
  <c r="G129"/>
  <c r="G130"/>
  <c r="G138"/>
  <c r="G139"/>
  <c r="G141"/>
  <c r="G142"/>
  <c r="G144"/>
  <c r="G145"/>
  <c r="G147"/>
  <c r="G148"/>
  <c r="G150"/>
  <c r="G151"/>
  <c r="G153"/>
  <c r="G154"/>
  <c r="G156"/>
  <c r="G157"/>
  <c r="G159"/>
  <c r="G160"/>
  <c r="G162"/>
  <c r="G163"/>
  <c r="G27"/>
  <c r="G28"/>
  <c r="G30"/>
  <c r="G31"/>
  <c r="G33"/>
  <c r="G34"/>
  <c r="G42"/>
  <c r="G43"/>
  <c r="J213"/>
  <c r="G213" s="1"/>
  <c r="L192"/>
  <c r="K192"/>
  <c r="J192"/>
  <c r="I192"/>
  <c r="H192"/>
  <c r="J189"/>
  <c r="I189"/>
  <c r="H189"/>
  <c r="L187"/>
  <c r="L184" s="1"/>
  <c r="K187"/>
  <c r="K186" s="1"/>
  <c r="J187"/>
  <c r="J186" s="1"/>
  <c r="I187"/>
  <c r="I186" s="1"/>
  <c r="H187"/>
  <c r="H184" s="1"/>
  <c r="L179"/>
  <c r="L177" s="1"/>
  <c r="K179"/>
  <c r="K177" s="1"/>
  <c r="J179"/>
  <c r="J177" s="1"/>
  <c r="I179"/>
  <c r="I177" s="1"/>
  <c r="H179"/>
  <c r="H177" s="1"/>
  <c r="L174"/>
  <c r="K174"/>
  <c r="J174"/>
  <c r="I174"/>
  <c r="H174"/>
  <c r="L173"/>
  <c r="L170" s="1"/>
  <c r="L168" s="1"/>
  <c r="K173"/>
  <c r="K170" s="1"/>
  <c r="K168" s="1"/>
  <c r="J173"/>
  <c r="J171" s="1"/>
  <c r="I173"/>
  <c r="I171" s="1"/>
  <c r="H173"/>
  <c r="H170" s="1"/>
  <c r="H168" s="1"/>
  <c r="J161"/>
  <c r="I161"/>
  <c r="H161"/>
  <c r="I158"/>
  <c r="J155"/>
  <c r="I155"/>
  <c r="H155"/>
  <c r="J152"/>
  <c r="J135" s="1"/>
  <c r="I152"/>
  <c r="H152"/>
  <c r="J149"/>
  <c r="I149"/>
  <c r="H149"/>
  <c r="J146"/>
  <c r="I146"/>
  <c r="H146"/>
  <c r="J143"/>
  <c r="I143"/>
  <c r="H143"/>
  <c r="J140"/>
  <c r="I140"/>
  <c r="H140"/>
  <c r="J137"/>
  <c r="I137"/>
  <c r="H137"/>
  <c r="J136"/>
  <c r="J133" s="1"/>
  <c r="I136"/>
  <c r="I133" s="1"/>
  <c r="H136"/>
  <c r="H133" s="1"/>
  <c r="I135"/>
  <c r="H135"/>
  <c r="H132" s="1"/>
  <c r="J128"/>
  <c r="I128"/>
  <c r="H128"/>
  <c r="J127"/>
  <c r="J124" s="1"/>
  <c r="I127"/>
  <c r="I124" s="1"/>
  <c r="H127"/>
  <c r="H124" s="1"/>
  <c r="J126"/>
  <c r="I126"/>
  <c r="I123" s="1"/>
  <c r="H126"/>
  <c r="H123" s="1"/>
  <c r="J119"/>
  <c r="I119"/>
  <c r="H119"/>
  <c r="J116"/>
  <c r="I116"/>
  <c r="H116"/>
  <c r="J115"/>
  <c r="J112" s="1"/>
  <c r="J110" s="1"/>
  <c r="I115"/>
  <c r="I112" s="1"/>
  <c r="H115"/>
  <c r="H112" s="1"/>
  <c r="J114"/>
  <c r="I114"/>
  <c r="H114"/>
  <c r="I107"/>
  <c r="G107" s="1"/>
  <c r="J104"/>
  <c r="I104"/>
  <c r="H104"/>
  <c r="J101"/>
  <c r="I101"/>
  <c r="H101"/>
  <c r="J92"/>
  <c r="I92"/>
  <c r="H92"/>
  <c r="J89"/>
  <c r="I89"/>
  <c r="H89"/>
  <c r="J86"/>
  <c r="I86"/>
  <c r="H86"/>
  <c r="J83"/>
  <c r="I83"/>
  <c r="H83"/>
  <c r="J82"/>
  <c r="J79" s="1"/>
  <c r="I82"/>
  <c r="I79" s="1"/>
  <c r="H82"/>
  <c r="J81"/>
  <c r="I81"/>
  <c r="H81"/>
  <c r="H78" s="1"/>
  <c r="J53"/>
  <c r="I53"/>
  <c r="H53"/>
  <c r="H56"/>
  <c r="I56"/>
  <c r="J56"/>
  <c r="J22"/>
  <c r="J24"/>
  <c r="J32"/>
  <c r="H32"/>
  <c r="M72" l="1"/>
  <c r="M71" s="1"/>
  <c r="M36"/>
  <c r="M35" s="1"/>
  <c r="L35"/>
  <c r="L38"/>
  <c r="L220"/>
  <c r="K166"/>
  <c r="M221"/>
  <c r="G79"/>
  <c r="G158"/>
  <c r="L164"/>
  <c r="K37"/>
  <c r="K38"/>
  <c r="K36"/>
  <c r="L134"/>
  <c r="L131"/>
  <c r="K134"/>
  <c r="K132"/>
  <c r="K131" s="1"/>
  <c r="M134"/>
  <c r="M131"/>
  <c r="K122"/>
  <c r="L122"/>
  <c r="K125"/>
  <c r="M125"/>
  <c r="M123"/>
  <c r="M122" s="1"/>
  <c r="K113"/>
  <c r="L113"/>
  <c r="M113"/>
  <c r="L80"/>
  <c r="L77" s="1"/>
  <c r="K80"/>
  <c r="K77" s="1"/>
  <c r="M80"/>
  <c r="M77" s="1"/>
  <c r="M78"/>
  <c r="M165" s="1"/>
  <c r="M183"/>
  <c r="M201" s="1"/>
  <c r="K23"/>
  <c r="L23"/>
  <c r="K20"/>
  <c r="M22"/>
  <c r="M20" s="1"/>
  <c r="L20"/>
  <c r="L73"/>
  <c r="M23"/>
  <c r="L207"/>
  <c r="M210"/>
  <c r="I207"/>
  <c r="J207"/>
  <c r="J184"/>
  <c r="J202" s="1"/>
  <c r="H207"/>
  <c r="M208"/>
  <c r="M207" s="1"/>
  <c r="K207"/>
  <c r="G207"/>
  <c r="K210"/>
  <c r="L210"/>
  <c r="K184"/>
  <c r="K202" s="1"/>
  <c r="G81"/>
  <c r="G136"/>
  <c r="G174"/>
  <c r="G47"/>
  <c r="G92"/>
  <c r="G56"/>
  <c r="G189"/>
  <c r="G128"/>
  <c r="G192"/>
  <c r="G53"/>
  <c r="G50"/>
  <c r="G89"/>
  <c r="G177"/>
  <c r="I134"/>
  <c r="G173"/>
  <c r="H80"/>
  <c r="H77" s="1"/>
  <c r="J170"/>
  <c r="J168" s="1"/>
  <c r="G179"/>
  <c r="G187"/>
  <c r="J113"/>
  <c r="G135"/>
  <c r="I170"/>
  <c r="I168" s="1"/>
  <c r="G101"/>
  <c r="G161"/>
  <c r="G115"/>
  <c r="G32"/>
  <c r="G146"/>
  <c r="G116"/>
  <c r="G137"/>
  <c r="G149"/>
  <c r="G133"/>
  <c r="J78"/>
  <c r="G83"/>
  <c r="G140"/>
  <c r="G143"/>
  <c r="G152"/>
  <c r="G155"/>
  <c r="H165"/>
  <c r="J80"/>
  <c r="J77" s="1"/>
  <c r="G86"/>
  <c r="G104"/>
  <c r="G112"/>
  <c r="G119"/>
  <c r="G124"/>
  <c r="G114"/>
  <c r="G82"/>
  <c r="G127"/>
  <c r="I166"/>
  <c r="J125"/>
  <c r="G126"/>
  <c r="J134"/>
  <c r="J132"/>
  <c r="J131" s="1"/>
  <c r="I113"/>
  <c r="J123"/>
  <c r="J122" s="1"/>
  <c r="I122"/>
  <c r="I132"/>
  <c r="I131" s="1"/>
  <c r="H131"/>
  <c r="L171"/>
  <c r="I80"/>
  <c r="I77" s="1"/>
  <c r="H113"/>
  <c r="H125"/>
  <c r="I184"/>
  <c r="H171"/>
  <c r="H183"/>
  <c r="H201" s="1"/>
  <c r="H202"/>
  <c r="L183"/>
  <c r="L201" s="1"/>
  <c r="L202"/>
  <c r="J183"/>
  <c r="H186"/>
  <c r="L186"/>
  <c r="K171"/>
  <c r="H166"/>
  <c r="H110"/>
  <c r="H122"/>
  <c r="I125"/>
  <c r="H134"/>
  <c r="J166"/>
  <c r="I78"/>
  <c r="I110"/>
  <c r="J23"/>
  <c r="G25"/>
  <c r="M220" l="1"/>
  <c r="K221"/>
  <c r="K165"/>
  <c r="K164" s="1"/>
  <c r="M164"/>
  <c r="L71"/>
  <c r="L221"/>
  <c r="K35"/>
  <c r="J165"/>
  <c r="J164" s="1"/>
  <c r="G186"/>
  <c r="J210"/>
  <c r="K183"/>
  <c r="K201" s="1"/>
  <c r="G113"/>
  <c r="G168"/>
  <c r="G134"/>
  <c r="G77"/>
  <c r="G125"/>
  <c r="I202"/>
  <c r="G202" s="1"/>
  <c r="G184"/>
  <c r="G170"/>
  <c r="G171"/>
  <c r="J201"/>
  <c r="G110"/>
  <c r="G80"/>
  <c r="G123"/>
  <c r="G131"/>
  <c r="G132"/>
  <c r="G166"/>
  <c r="G122"/>
  <c r="I165"/>
  <c r="I164" s="1"/>
  <c r="G78"/>
  <c r="H164"/>
  <c r="I183"/>
  <c r="I201" s="1"/>
  <c r="H22"/>
  <c r="G22" s="1"/>
  <c r="H26"/>
  <c r="I24"/>
  <c r="I29"/>
  <c r="I39"/>
  <c r="I40"/>
  <c r="I41"/>
  <c r="I44"/>
  <c r="I59"/>
  <c r="I62"/>
  <c r="I65"/>
  <c r="I68"/>
  <c r="K220" l="1"/>
  <c r="G220" s="1"/>
  <c r="G219" s="1"/>
  <c r="I210"/>
  <c r="G201"/>
  <c r="G183"/>
  <c r="G164"/>
  <c r="G165"/>
  <c r="I36"/>
  <c r="I23"/>
  <c r="I38"/>
  <c r="I37"/>
  <c r="I21"/>
  <c r="G210" l="1"/>
  <c r="H210"/>
  <c r="I35"/>
  <c r="I20"/>
  <c r="H39"/>
  <c r="H36" s="1"/>
  <c r="H40"/>
  <c r="J73"/>
  <c r="H68"/>
  <c r="J68"/>
  <c r="H65"/>
  <c r="J65"/>
  <c r="H62"/>
  <c r="J62"/>
  <c r="H59"/>
  <c r="J59"/>
  <c r="H44"/>
  <c r="J44"/>
  <c r="H41"/>
  <c r="J41"/>
  <c r="H29"/>
  <c r="G26"/>
  <c r="J221" l="1"/>
  <c r="G44"/>
  <c r="G62"/>
  <c r="G59"/>
  <c r="G65"/>
  <c r="G68"/>
  <c r="G41"/>
  <c r="G29"/>
  <c r="H73"/>
  <c r="G40"/>
  <c r="G39"/>
  <c r="J38"/>
  <c r="J37"/>
  <c r="J21"/>
  <c r="J72" s="1"/>
  <c r="J36"/>
  <c r="G36" s="1"/>
  <c r="H37"/>
  <c r="H38"/>
  <c r="H24"/>
  <c r="I73"/>
  <c r="M219" l="1"/>
  <c r="I221"/>
  <c r="G73"/>
  <c r="G37"/>
  <c r="G38"/>
  <c r="H23"/>
  <c r="G23" s="1"/>
  <c r="G24"/>
  <c r="J220"/>
  <c r="J20"/>
  <c r="J35"/>
  <c r="H35"/>
  <c r="H21"/>
  <c r="G21" s="1"/>
  <c r="G35" l="1"/>
  <c r="J71"/>
  <c r="I72"/>
  <c r="H20"/>
  <c r="G20" s="1"/>
  <c r="H72"/>
  <c r="H220" l="1"/>
  <c r="H219" s="1"/>
  <c r="K219"/>
  <c r="I220"/>
  <c r="I219" s="1"/>
  <c r="L219"/>
  <c r="G72"/>
  <c r="I71"/>
  <c r="H71"/>
  <c r="G71" l="1"/>
  <c r="J219"/>
</calcChain>
</file>

<file path=xl/sharedStrings.xml><?xml version="1.0" encoding="utf-8"?>
<sst xmlns="http://schemas.openxmlformats.org/spreadsheetml/2006/main" count="703" uniqueCount="184">
  <si>
    <t>Площадь автомобильных дорог с твердым покрытием, в отношении которых произведен ремонт</t>
  </si>
  <si>
    <t>тыс.кв.м.</t>
  </si>
  <si>
    <t>Единиц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</si>
  <si>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</si>
  <si>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</si>
  <si>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Основное мероприятие: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</si>
  <si>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</si>
  <si>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Мероприятие 1:</t>
  </si>
  <si>
    <t>Содержание внутрипоселковых автомобильных дорог и сооружений на них</t>
  </si>
  <si>
    <t>Мероприятие 2:</t>
  </si>
  <si>
    <t>Капитальный ремонт и ремонт внутрипоселковых автомобильных дорог и сооружений на них</t>
  </si>
  <si>
    <t>Мероприятие 3:</t>
  </si>
  <si>
    <t>Количество работ</t>
  </si>
  <si>
    <t>Проведение проектно-изыскательских работ и подготовка проектно-сметной документации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</si>
  <si>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</si>
  <si>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Улучшение условий водоснабжения населения сельского поселения</t>
  </si>
  <si>
    <t>Создание комфортной среды проживания на территории сельского поселения</t>
  </si>
  <si>
    <t>Благоустройство территории сельского поселения</t>
  </si>
  <si>
    <t>Содержание и реконструкция объектов уличного освещения</t>
  </si>
  <si>
    <t>Озеленение территории сельского поселения</t>
  </si>
  <si>
    <t>Содержание мест захоронения</t>
  </si>
  <si>
    <t>Прочие работы по благоустройству</t>
  </si>
  <si>
    <t>Задача 1 подпрограммы 2 муниципальной программы:</t>
  </si>
  <si>
    <t>Задача 2 подпрограммы 2 муниципальной программы:</t>
  </si>
  <si>
    <t>Задача 4 подпрограммы 2 муниципальной программы:</t>
  </si>
  <si>
    <t>Основное мероприятие: Оформление муниципальной собственности на объекты недвижимости и вовлечение их в хозяйственный оборот</t>
  </si>
  <si>
    <t>Мероприятие 1: Разграничение государственной собственности на землю</t>
  </si>
  <si>
    <t>Едениц</t>
  </si>
  <si>
    <t>%</t>
  </si>
  <si>
    <t>Задача 3 подпрограммы 1 муниципальной программы: Повышение материально-технического и организационного обеспечения деятельности администрации сельского поселения</t>
  </si>
  <si>
    <t>Итого по подпрограмме 2 муниципальной программы</t>
  </si>
  <si>
    <t>Итого по подпрограмме 3 муниципальной программы</t>
  </si>
  <si>
    <t>Основное мероприятие: Эффективная форма организации производственной и непроизводственной деятельности на территории Красногорского сельского поселения</t>
  </si>
  <si>
    <t>№ п/п</t>
  </si>
  <si>
    <t>Единица измерения</t>
  </si>
  <si>
    <t>Наименование показателя</t>
  </si>
  <si>
    <t>Срок реализации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</si>
  <si>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</si>
  <si>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</si>
  <si>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</si>
  <si>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</si>
  <si>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</si>
  <si>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Объем (рублей)</t>
  </si>
  <si>
    <t>Всего</t>
  </si>
  <si>
    <t>Наименование</t>
  </si>
  <si>
    <t>&lt;***&gt;</t>
  </si>
  <si>
    <t>в том числе по годам реализации муниципальной программы</t>
  </si>
  <si>
    <t>Х</t>
  </si>
  <si>
    <t>Всего, из них расходы за счет:</t>
  </si>
  <si>
    <t>Итого по подпрограмме 1 муниципальной программы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</si>
  <si>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</si>
  <si>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 &lt;*&gt;</t>
  </si>
  <si>
    <t>1. Налоговых и неналоговых доходов, поступлений нецелевого характера из местного бюджета</t>
  </si>
  <si>
    <t>2. Поступлений целевого характера из местного бюджета</t>
  </si>
  <si>
    <t xml:space="preserve">муниципальной программы муниципального образования Красногорского сельского поселения Полтавского муниципального района Омской области </t>
  </si>
  <si>
    <t>(наименование муниципальной программы Красногорского сельского поселения)</t>
  </si>
  <si>
    <t xml:space="preserve">Администрация  Красногорского сельского поселения </t>
  </si>
  <si>
    <t xml:space="preserve">Задача 1 подпрограммы 1 муниципальной программы: Формирование и развитие собственности Красногорского сельского поселения
</t>
  </si>
  <si>
    <t>Объем реализованной продукции ЛПХ</t>
  </si>
  <si>
    <t>Тонн</t>
  </si>
  <si>
    <t>Создание условий для обеспечения граждан качественными коммунальными услугами и системой дорожного хозяйства</t>
  </si>
  <si>
    <t>Обеспечение сохранности существующей дорожной сети.</t>
  </si>
  <si>
    <t xml:space="preserve">Задача 1 подпрограммы 3 муниципальной программы: Повышения экономической и социальной эффективности 
</t>
  </si>
  <si>
    <t>Уровень содержания мест захоронения</t>
  </si>
  <si>
    <t>Развитие экономического потенциала муниципального образования Красногорского сельского поселения Полтавского муниципального района Омской области</t>
  </si>
  <si>
    <t>Повышение благосостояния населения Красногорского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</si>
  <si>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 xml:space="preserve">Цель муниципальной программы: </t>
  </si>
  <si>
    <t>Развитие и модернизация коммунальной и транспортной инфраструктуры муниципального образования Красногорского сельского поселения Полтавского муниципального района Омской области</t>
  </si>
  <si>
    <t xml:space="preserve">Задача 1 муниципальной программы: </t>
  </si>
  <si>
    <t>Формирование и эффективное управление собственностью сельского  поселения.</t>
  </si>
  <si>
    <r>
      <t xml:space="preserve">Муниципальная подпрограмма 1: </t>
    </r>
    <r>
      <rPr>
        <b/>
        <i/>
        <u/>
        <sz val="12"/>
        <rFont val="Times New Roman"/>
        <family val="1"/>
        <charset val="204"/>
      </rPr>
      <t xml:space="preserve">Муниципальное управление и </t>
    </r>
    <r>
      <rPr>
        <b/>
        <sz val="12"/>
        <rFont val="Times New Roman"/>
        <family val="1"/>
        <charset val="204"/>
      </rPr>
      <t>ф</t>
    </r>
    <r>
      <rPr>
        <b/>
        <i/>
        <u/>
        <sz val="12"/>
        <rFont val="Times New Roman"/>
        <family val="1"/>
        <charset val="204"/>
      </rPr>
      <t>ормирование муниципальной собственности Красногорского сельского поселения</t>
    </r>
    <r>
      <rPr>
        <b/>
        <sz val="12"/>
        <rFont val="Times New Roman"/>
        <family val="1"/>
        <charset val="204"/>
      </rPr>
      <t xml:space="preserve">  Цель подпрограммы1:
 </t>
    </r>
  </si>
  <si>
    <r>
      <t xml:space="preserve">Муниципальная подпрограмма 2: </t>
    </r>
    <r>
      <rPr>
        <b/>
        <i/>
        <u/>
        <sz val="12"/>
        <rFont val="Times New Roman"/>
        <family val="1"/>
        <charset val="204"/>
      </rPr>
      <t xml:space="preserve">Развитие и модернизация жилищно-коммунального хозяйства и дорожного хозяйства </t>
    </r>
    <r>
      <rPr>
        <b/>
        <sz val="12"/>
        <rFont val="Times New Roman"/>
        <family val="1"/>
        <charset val="204"/>
      </rPr>
      <t>Цель подпрограммы 2:</t>
    </r>
  </si>
  <si>
    <t>Создание условий для интенсивного роста малого и среднего предпринимательства Красногорского сельского поселения</t>
  </si>
  <si>
    <r>
      <t xml:space="preserve">Муниципальная подпрограмма 3: </t>
    </r>
    <r>
      <rPr>
        <b/>
        <i/>
        <u/>
        <sz val="12"/>
        <rFont val="Times New Roman"/>
        <family val="1"/>
        <charset val="204"/>
      </rPr>
      <t xml:space="preserve">Развитие       малого    и     среднего     предпринимательства     на  
территории  Красногорского сельского поселения </t>
    </r>
    <r>
      <rPr>
        <b/>
        <sz val="12"/>
        <rFont val="Times New Roman"/>
        <family val="1"/>
        <charset val="204"/>
      </rPr>
      <t xml:space="preserve">Цель подпрограммы 3:
 </t>
    </r>
  </si>
  <si>
    <t>Всего по муниципальной программе</t>
  </si>
  <si>
    <t>Ремонт автомобильной дороги по ул. Харьковский переулок 1 в с. Красногорка Полтавского района Омской области</t>
  </si>
  <si>
    <t>кв.м</t>
  </si>
  <si>
    <t>Мероприятие 2: Оформление технической документации на объекты недвижимости</t>
  </si>
  <si>
    <t xml:space="preserve">Повышение эффективности деятельности Администрации
Красногорского сельского поселения  </t>
  </si>
  <si>
    <t>Основное мероприятие</t>
  </si>
  <si>
    <t>Содержание муниципального имущества</t>
  </si>
  <si>
    <t>Мероприятие 1</t>
  </si>
  <si>
    <t>Мероприятие 2</t>
  </si>
  <si>
    <t>Проведение выборов</t>
  </si>
  <si>
    <t>Мероприятие 3</t>
  </si>
  <si>
    <t>Резервный фонд Администрации Красногорского сельского поселения</t>
  </si>
  <si>
    <t>Мероприятие 4</t>
  </si>
  <si>
    <t>Руководство и управление в сфере установленных функций органов местного самоуправления Красногорского сельского поселения</t>
  </si>
  <si>
    <t>Мероприятие 5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</si>
  <si>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</si>
  <si>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</si>
  <si>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</t>
  </si>
  <si>
    <t>Снижение доли затрат на содержание имущества</t>
  </si>
  <si>
    <t>% по отношению к прошлому году</t>
  </si>
  <si>
    <t>Количество проведенных выборов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</si>
  <si>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</si>
  <si>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</si>
  <si>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</si>
  <si>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</si>
  <si>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чел.</t>
  </si>
  <si>
    <t>Количество соглашений по передаче полномочий</t>
  </si>
  <si>
    <t>Мероприятия 4:</t>
  </si>
  <si>
    <t>Мероприятия 1: Ремонт водопроводных сетей в с. Красногорка</t>
  </si>
  <si>
    <t>Мероприятие 2: Обеспечение населения водой</t>
  </si>
  <si>
    <t xml:space="preserve">Мероприятие 1: Предоставление субсидий гражданам, ведущим ЛПХ, на возмещение части затрат по производству молока
</t>
  </si>
  <si>
    <t xml:space="preserve">Обеспеченность населения сетями наружного освящения </t>
  </si>
  <si>
    <t>Мероприятие 7</t>
  </si>
  <si>
    <t>Поощрение поселения за лучшее новогоднее оформление террирории</t>
  </si>
  <si>
    <t>Количество приобретенных новогодних украшений</t>
  </si>
  <si>
    <t xml:space="preserve">Количество свидетельств о государственной регистрации права собственности м/о на земельные участки </t>
  </si>
  <si>
    <r>
      <t>Количество объектов недвижимости</t>
    </r>
    <r>
      <rPr>
        <sz val="12"/>
        <color rgb="FFFF0000"/>
        <rFont val="Times New Roman"/>
        <family val="1"/>
        <charset val="204"/>
      </rPr>
      <t xml:space="preserve"> </t>
    </r>
  </si>
  <si>
    <t xml:space="preserve">Количество приобретеннных запасных материалов </t>
  </si>
  <si>
    <t>Мероприятия 5:</t>
  </si>
  <si>
    <t>Капитальный ремонт, ремонт автомобильных дорог общего пользования местного значения в поселениях (Красногорское сельское поселение Полтавского муниципального района Омской области)</t>
  </si>
  <si>
    <t>Мероприятия 6:</t>
  </si>
  <si>
    <t>Софинансирование за счет средств местного бюджета на капитальный ремонт, ремонт автомобильных дорог общего пользования местного значения в поселениях (Красногосркое сельское поселение Полтавского муниципального района Омской области)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</si>
  <si>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</si>
  <si>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Мероприятие 6</t>
  </si>
  <si>
    <t>Уровень благоустройства поселения</t>
  </si>
  <si>
    <t>шт.</t>
  </si>
  <si>
    <t>Мероприятия 8:</t>
  </si>
  <si>
    <t>Обустройство площадок сбора твердых коммунальных отходов в Красногорском сельском поселении</t>
  </si>
  <si>
    <t>Количество обустроенных площадок сбора ТКО</t>
  </si>
  <si>
    <t>Количество обследеумых котельных.</t>
  </si>
  <si>
    <t xml:space="preserve">Содержание полигона ТБО </t>
  </si>
  <si>
    <t>час</t>
  </si>
  <si>
    <t xml:space="preserve">Доля расходов на озеленение территории к общему объему расходов по благоустройству  </t>
  </si>
  <si>
    <t>к муниципальной программе Красногорского сельского поселения</t>
  </si>
  <si>
    <t>Развитие экономического потенциала муниципального образования</t>
  </si>
  <si>
    <t>Красногорского сельского поселения Полтавского муниципального района Омской области</t>
  </si>
  <si>
    <t xml:space="preserve">Приложение </t>
  </si>
  <si>
    <t>Количество часов, предоставления услуг</t>
  </si>
  <si>
    <t>Мероприятия 9:</t>
  </si>
  <si>
    <t>Содержание площадки накопления твердых коммунальных отходов для контейнеров Красногорского сельского поселения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</si>
  <si>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</si>
  <si>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 xml:space="preserve">Муниципальная подпрограмма 4: Энергосбережение в Красногорском сельском поселении Цель подпрограммы 4:
 </t>
  </si>
  <si>
    <t>Задача 1 подпрограммы 4 муниципальной программы: Снижение потребления топливно-энергетических ресурсов</t>
  </si>
  <si>
    <t>Основное мероприятие: Мероприятия направленные на повышение уровня энергосбережения и повышения энергетической эффективности</t>
  </si>
  <si>
    <t>Мероприятие 1: Повышение эффективности системы электроснабжения</t>
  </si>
  <si>
    <t>Мероприятия 2: Выявление бесхозных объектов недвижимого имущества, используемых для передачи энергетических ресурсов</t>
  </si>
  <si>
    <t>Итого по подпрограмме 4 муниципальной программы</t>
  </si>
  <si>
    <t>Зкономия электрической энергии</t>
  </si>
  <si>
    <t>КВт</t>
  </si>
  <si>
    <t>Количество выявленных бесхозных объектов недвижимого имущества</t>
  </si>
  <si>
    <t>Содержание площадок ТКО</t>
  </si>
  <si>
    <t xml:space="preserve">Задача 2 подпрограммы 2 муниципальной программы: Повышения уровня обеспеченности сельского поселения системой отопления.                                                                 </t>
  </si>
  <si>
    <t>Основное мероприятие: Снижение уровня износа основных фондов и аварийности сетей теплоснабжения</t>
  </si>
  <si>
    <t>пог.м</t>
  </si>
  <si>
    <t>Количество приобретаемой трубы</t>
  </si>
  <si>
    <t xml:space="preserve"> Мероприятие 1: Приобретение трубной продукции теплотехнического назначения для теплотрассы расположенной по адресу: Омская область, Полтавский район, с. Красногорка от котельной ул. Гагарина 2-А до ул. 40 лет Победы, Набережная, Гагарина, Ленина</t>
  </si>
  <si>
    <t>Мероприятие 7:</t>
  </si>
  <si>
    <t>Составление сметной документации для ремонта автомобильной дороги в с. Красногорка</t>
  </si>
  <si>
    <t>количество составленной сметной документации</t>
  </si>
  <si>
    <t>1000 м2</t>
  </si>
  <si>
    <t>Ремонт автомобильной дороги в с. Красногорка (ул. Ленина (от дома № 23 до ул. Харьковский переулок № 1, от дома № 25 до дома № 51)), переулок № 2 (от ул.Ленина, протяженностью 160 м.п. в направлении ул. 40 лет Победы)) Полтавского района Омской области</t>
  </si>
  <si>
    <t xml:space="preserve">Мероприятие 3 :Мероприятия по повышению эффективности системы теплоснабжения </t>
  </si>
  <si>
    <t>Экономия тепловой энергии</t>
  </si>
  <si>
    <t>Гкал</t>
  </si>
  <si>
    <t>Мероприятия 4: 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</si>
  <si>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</si>
  <si>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Меропиятия 9: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</si>
  <si>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«Красногорская СШ» по ул. Ленина в с. Красногорка, Хмаровской школы – структурного подразделения БОУ «Красногорская средняя школа» по ул. Центральная в д. Хмаровка, Платовской школы – структурного подразделения БОУ «Красногорская средняя школа» по ул. Центральная в с. Платово Полтавского муниципального района Омской области</t>
  </si>
  <si>
    <t>Количество пешеходных переходов приведенных в соответствии с требованиями национальных стандартов</t>
  </si>
  <si>
    <t>Муниципальная подпрограмма 5: Формирование комфортной городсткой среды Красногорского сельского поселения Цель подпрограммы 4:</t>
  </si>
  <si>
    <t>Благоустройство территории рядом с кладбищем в с.Красногорка, создание современных комфортных условий для посетителей кладбища, повышение эффективности использования земель, отведенных для размещения мест захоронения</t>
  </si>
  <si>
    <t>Задача 1 подпрограммы 5 муниципальной программы: консолидация финансовых ресурсов для реализации проекта местных инициатив за счет привлечения средств бюджета всех уровней,  юридических и физических лиц проживающих на территории Красногорского сельского поселения</t>
  </si>
  <si>
    <t>Основное мероприятие: Благоустройство мест захоронения</t>
  </si>
  <si>
    <t xml:space="preserve">Мероприятие 1: Реализация инициативных проектов по обустройству кладбища в селе Красногорка Полтавского муниципального района Омской области. </t>
  </si>
  <si>
    <t>Количество реализованных инициативных проектов на территории Красногорского сельского поселения</t>
  </si>
  <si>
    <t>х</t>
  </si>
  <si>
    <t>Мероприятие 3: Принятие решений и провдение на территории поселения мероприятий по выявлению правообладателей ранее учтенных объектов недвижимости для внесения в Единый государственными внебюджетными фондами.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</si>
  <si>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</si>
  <si>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Замена проемов в нежилом помещении сельского дома культуры</t>
  </si>
  <si>
    <t>кв. м.</t>
  </si>
  <si>
    <t>2026</t>
  </si>
  <si>
    <t>Пощрение Красногорского сельского поселения Полтавского района Омской области за достигнутый уровень социально- экономического развития территорий</t>
  </si>
  <si>
    <t>Мероприятие 8</t>
  </si>
  <si>
    <t>Мероприятия 10</t>
  </si>
  <si>
    <t xml:space="preserve">Количество человек </t>
  </si>
  <si>
    <t xml:space="preserve">Мероприятие 2:Софинансиравание расходов за счет средств местного  бюджета на реализацию инициативных проектов в сфере формирование комфортной городской средыного. </t>
  </si>
  <si>
    <t>Мероприятие 4:</t>
  </si>
  <si>
    <t>Мероприятие 5: Содержание мест накопления твердых коммунальных отходов</t>
  </si>
  <si>
    <t>Мероприятия 6: Мероприятия по борьбе с наркосержащими растениями</t>
  </si>
  <si>
    <t>Мероприятия  9: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</si>
</sst>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2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0" xfId="0" applyFont="1"/>
    <xf numFmtId="0" fontId="7" fillId="0" borderId="1" xfId="0" applyFont="1" applyBorder="1" applyAlignment="1">
      <alignment vertical="top"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4" fontId="2" fillId="0" borderId="0" xfId="0" applyNumberFormat="1" applyFont="1"/>
    <xf numFmtId="4" fontId="2" fillId="0" borderId="1" xfId="0" applyNumberFormat="1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2" fontId="1" fillId="0" borderId="0" xfId="0" applyNumberFormat="1" applyFont="1"/>
    <xf numFmtId="2" fontId="2" fillId="0" borderId="0" xfId="0" applyNumberFormat="1" applyFont="1"/>
    <xf numFmtId="2" fontId="5" fillId="0" borderId="0" xfId="0" applyNumberFormat="1" applyFont="1" applyBorder="1"/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11" xfId="0" applyNumberFormat="1" applyFont="1" applyBorder="1" applyAlignment="1">
      <alignment horizontal="center" vertical="top" wrapText="1"/>
    </xf>
    <xf numFmtId="4" fontId="2" fillId="0" borderId="1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top" wrapText="1"/>
    </xf>
    <xf numFmtId="4" fontId="2" fillId="0" borderId="0" xfId="0" applyNumberFormat="1" applyFont="1" applyBorder="1"/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1" fillId="2" borderId="0" xfId="0" applyFont="1" applyFill="1"/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" fontId="13" fillId="2" borderId="1" xfId="0" applyNumberFormat="1" applyFont="1" applyFill="1" applyBorder="1" applyAlignment="1">
      <alignment vertical="center"/>
    </xf>
    <xf numFmtId="4" fontId="11" fillId="2" borderId="1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vertical="center"/>
    </xf>
    <xf numFmtId="4" fontId="1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7" fillId="2" borderId="1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/>
    <xf numFmtId="4" fontId="12" fillId="0" borderId="0" xfId="0" applyNumberFormat="1" applyFont="1"/>
    <xf numFmtId="4" fontId="11" fillId="0" borderId="0" xfId="0" applyNumberFormat="1" applyFont="1"/>
    <xf numFmtId="49" fontId="11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top" wrapText="1"/>
    </xf>
    <xf numFmtId="4" fontId="13" fillId="0" borderId="1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0" xfId="0" applyNumberFormat="1" applyFont="1" applyBorder="1"/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10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9" fillId="0" borderId="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1" xfId="0" applyBorder="1"/>
    <xf numFmtId="0" fontId="11" fillId="0" borderId="2" xfId="0" applyFont="1" applyBorder="1" applyAlignment="1">
      <alignment horizontal="center" vertical="top"/>
    </xf>
    <xf numFmtId="0" fontId="11" fillId="0" borderId="10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5"/>
  <sheetViews>
    <sheetView tabSelected="1" topLeftCell="A203" zoomScale="65" zoomScaleNormal="65" workbookViewId="0">
      <selection activeCell="L148" sqref="L148"/>
    </sheetView>
  </sheetViews>
  <sheetFormatPr defaultColWidth="9.140625" defaultRowHeight="18.75"/>
  <cols>
    <col min="1" max="1" width="5.140625" style="1" customWidth="1"/>
    <col min="2" max="2" width="43.5703125" style="1" customWidth="1"/>
    <col min="3" max="3" width="8.42578125" style="1" customWidth="1"/>
    <col min="4" max="4" width="8.140625" style="1" customWidth="1"/>
    <col min="5" max="5" width="14.140625" style="1" customWidth="1"/>
    <col min="6" max="6" width="30.85546875" style="1" customWidth="1"/>
    <col min="7" max="7" width="14.5703125" style="50" customWidth="1"/>
    <col min="8" max="8" width="14.7109375" style="84" customWidth="1"/>
    <col min="9" max="9" width="15.140625" style="1" customWidth="1"/>
    <col min="10" max="10" width="14.5703125" style="84" customWidth="1"/>
    <col min="11" max="11" width="15.28515625" style="135" customWidth="1"/>
    <col min="12" max="12" width="14.42578125" style="43" customWidth="1"/>
    <col min="13" max="13" width="15.5703125" style="43" customWidth="1"/>
    <col min="14" max="14" width="29.5703125" style="1" customWidth="1"/>
    <col min="15" max="15" width="8.140625" style="1" customWidth="1"/>
    <col min="16" max="16" width="9.140625" style="1"/>
    <col min="17" max="17" width="7.140625" style="1" customWidth="1"/>
    <col min="18" max="19" width="7.42578125" style="1" customWidth="1"/>
    <col min="20" max="20" width="7.42578125" style="19" customWidth="1"/>
    <col min="21" max="21" width="7.42578125" style="1" customWidth="1"/>
    <col min="22" max="22" width="7.42578125" style="19" customWidth="1"/>
    <col min="23" max="16384" width="9.140625" style="1"/>
  </cols>
  <sheetData>
    <row r="1" spans="1:22">
      <c r="T1" s="183" t="s">
        <v>130</v>
      </c>
      <c r="U1" s="183"/>
      <c r="V1" s="183"/>
    </row>
    <row r="2" spans="1:22">
      <c r="N2" s="183" t="s">
        <v>127</v>
      </c>
      <c r="O2" s="183"/>
      <c r="P2" s="183"/>
      <c r="Q2" s="183"/>
      <c r="R2" s="183"/>
      <c r="S2" s="183"/>
      <c r="T2" s="183"/>
      <c r="U2" s="183"/>
      <c r="V2" s="183"/>
    </row>
    <row r="3" spans="1:22">
      <c r="L3" s="183" t="s">
        <v>128</v>
      </c>
      <c r="M3" s="183"/>
      <c r="N3" s="183"/>
      <c r="O3" s="183"/>
      <c r="P3" s="183"/>
      <c r="Q3" s="183"/>
      <c r="R3" s="183"/>
      <c r="S3" s="183"/>
      <c r="T3" s="183"/>
      <c r="U3" s="183"/>
      <c r="V3" s="183"/>
    </row>
    <row r="4" spans="1:22">
      <c r="L4" s="183" t="s">
        <v>129</v>
      </c>
      <c r="M4" s="183"/>
      <c r="N4" s="183"/>
      <c r="O4" s="183"/>
      <c r="P4" s="183"/>
      <c r="Q4" s="183"/>
      <c r="R4" s="183"/>
      <c r="S4" s="183"/>
      <c r="T4" s="183"/>
      <c r="U4" s="183"/>
      <c r="V4" s="183"/>
    </row>
    <row r="5" spans="1:22" s="8" customFormat="1" ht="15.75">
      <c r="G5" s="51"/>
      <c r="H5" s="129"/>
      <c r="J5" s="129"/>
      <c r="K5" s="136"/>
      <c r="L5" s="44"/>
      <c r="M5" s="44"/>
      <c r="Q5" s="26"/>
      <c r="R5" s="32"/>
      <c r="S5" s="126"/>
      <c r="T5" s="23"/>
      <c r="U5" s="68"/>
      <c r="V5" s="23"/>
    </row>
    <row r="6" spans="1:22" s="8" customFormat="1" ht="15.75">
      <c r="A6" s="257" t="s">
        <v>50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</row>
    <row r="7" spans="1:22" s="8" customFormat="1" ht="15.75">
      <c r="A7" s="257" t="s">
        <v>54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</row>
    <row r="8" spans="1:22">
      <c r="A8" s="258" t="s">
        <v>64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</row>
    <row r="9" spans="1:22" ht="12.75" customHeight="1">
      <c r="A9" s="261" t="s">
        <v>55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</row>
    <row r="10" spans="1:22">
      <c r="A10" s="262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</row>
    <row r="11" spans="1:22" s="5" customFormat="1" ht="30" customHeight="1">
      <c r="A11" s="199" t="s">
        <v>33</v>
      </c>
      <c r="B11" s="199" t="s">
        <v>35</v>
      </c>
      <c r="C11" s="199" t="s">
        <v>36</v>
      </c>
      <c r="D11" s="199"/>
      <c r="E11" s="199" t="s">
        <v>51</v>
      </c>
      <c r="F11" s="263" t="s">
        <v>37</v>
      </c>
      <c r="G11" s="264"/>
      <c r="H11" s="264"/>
      <c r="I11" s="264"/>
      <c r="J11" s="264"/>
      <c r="K11" s="264"/>
      <c r="L11" s="264"/>
      <c r="M11" s="264"/>
      <c r="N11" s="199" t="s">
        <v>38</v>
      </c>
      <c r="O11" s="199"/>
      <c r="P11" s="199"/>
      <c r="Q11" s="199"/>
      <c r="R11" s="199"/>
      <c r="S11" s="199"/>
      <c r="T11" s="199"/>
      <c r="U11" s="199"/>
      <c r="V11" s="199"/>
    </row>
    <row r="12" spans="1:22" s="5" customFormat="1" ht="15.6" customHeight="1">
      <c r="A12" s="199"/>
      <c r="B12" s="199"/>
      <c r="C12" s="199" t="s">
        <v>39</v>
      </c>
      <c r="D12" s="199" t="s">
        <v>40</v>
      </c>
      <c r="E12" s="199"/>
      <c r="F12" s="199" t="s">
        <v>41</v>
      </c>
      <c r="G12" s="263" t="s">
        <v>42</v>
      </c>
      <c r="H12" s="264"/>
      <c r="I12" s="264"/>
      <c r="J12" s="264"/>
      <c r="K12" s="264"/>
      <c r="L12" s="264"/>
      <c r="M12" s="264"/>
      <c r="N12" s="199"/>
      <c r="O12" s="199"/>
      <c r="P12" s="199"/>
      <c r="Q12" s="199"/>
      <c r="R12" s="199"/>
      <c r="S12" s="199"/>
      <c r="T12" s="199"/>
      <c r="U12" s="199"/>
      <c r="V12" s="199"/>
    </row>
    <row r="13" spans="1:22" s="5" customFormat="1" ht="53.25" customHeight="1">
      <c r="A13" s="199"/>
      <c r="B13" s="199"/>
      <c r="C13" s="199"/>
      <c r="D13" s="199"/>
      <c r="E13" s="199"/>
      <c r="F13" s="199"/>
      <c r="G13" s="265" t="s">
        <v>43</v>
      </c>
      <c r="H13" s="263" t="s">
        <v>46</v>
      </c>
      <c r="I13" s="264"/>
      <c r="J13" s="264"/>
      <c r="K13" s="264"/>
      <c r="L13" s="264"/>
      <c r="M13" s="264"/>
      <c r="N13" s="230" t="s">
        <v>44</v>
      </c>
      <c r="O13" s="199" t="s">
        <v>34</v>
      </c>
      <c r="P13" s="263" t="s">
        <v>46</v>
      </c>
      <c r="Q13" s="264"/>
      <c r="R13" s="264"/>
      <c r="S13" s="264"/>
      <c r="T13" s="264"/>
      <c r="U13" s="264"/>
      <c r="V13" s="264"/>
    </row>
    <row r="14" spans="1:22" s="5" customFormat="1" ht="15.75">
      <c r="A14" s="199"/>
      <c r="B14" s="199"/>
      <c r="C14" s="199"/>
      <c r="D14" s="199"/>
      <c r="E14" s="199"/>
      <c r="F14" s="199"/>
      <c r="G14" s="265"/>
      <c r="H14" s="259">
        <v>2021</v>
      </c>
      <c r="I14" s="266">
        <v>2022</v>
      </c>
      <c r="J14" s="259">
        <v>2023</v>
      </c>
      <c r="K14" s="271">
        <v>2024</v>
      </c>
      <c r="L14" s="266">
        <v>2025</v>
      </c>
      <c r="M14" s="266" t="s">
        <v>174</v>
      </c>
      <c r="N14" s="230"/>
      <c r="O14" s="199"/>
      <c r="P14" s="6" t="s">
        <v>43</v>
      </c>
      <c r="Q14" s="199"/>
      <c r="R14" s="199"/>
      <c r="S14" s="199"/>
      <c r="T14" s="199"/>
      <c r="U14" s="199"/>
      <c r="V14" s="199"/>
    </row>
    <row r="15" spans="1:22" s="5" customFormat="1" ht="68.25" customHeight="1">
      <c r="A15" s="199"/>
      <c r="B15" s="199"/>
      <c r="C15" s="199"/>
      <c r="D15" s="199"/>
      <c r="E15" s="199"/>
      <c r="F15" s="199"/>
      <c r="G15" s="265"/>
      <c r="H15" s="260"/>
      <c r="I15" s="267"/>
      <c r="J15" s="260"/>
      <c r="K15" s="272"/>
      <c r="L15" s="267"/>
      <c r="M15" s="267"/>
      <c r="N15" s="230"/>
      <c r="O15" s="199"/>
      <c r="P15" s="7" t="s">
        <v>45</v>
      </c>
      <c r="Q15" s="59">
        <v>2021</v>
      </c>
      <c r="R15" s="66">
        <v>2022</v>
      </c>
      <c r="S15" s="118">
        <v>2023</v>
      </c>
      <c r="T15" s="42">
        <v>2024</v>
      </c>
      <c r="U15" s="30">
        <v>2025</v>
      </c>
      <c r="V15" s="5">
        <v>2026</v>
      </c>
    </row>
    <row r="16" spans="1:22" s="8" customFormat="1" ht="15.7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60">
        <v>7</v>
      </c>
      <c r="H16" s="130">
        <v>8</v>
      </c>
      <c r="I16" s="33">
        <v>9</v>
      </c>
      <c r="J16" s="130">
        <v>10</v>
      </c>
      <c r="K16" s="137">
        <v>11</v>
      </c>
      <c r="L16" s="58">
        <v>12</v>
      </c>
      <c r="M16" s="58">
        <v>13</v>
      </c>
      <c r="N16" s="4">
        <v>16</v>
      </c>
      <c r="O16" s="4">
        <v>17</v>
      </c>
      <c r="P16" s="4">
        <v>18</v>
      </c>
      <c r="Q16" s="25">
        <v>19</v>
      </c>
      <c r="R16" s="33">
        <v>20</v>
      </c>
      <c r="S16" s="127">
        <v>21</v>
      </c>
      <c r="T16" s="18">
        <v>22</v>
      </c>
      <c r="U16" s="69">
        <v>23</v>
      </c>
      <c r="V16" s="18">
        <v>24</v>
      </c>
    </row>
    <row r="17" spans="1:22" ht="39" customHeight="1">
      <c r="A17" s="273" t="s">
        <v>66</v>
      </c>
      <c r="B17" s="273"/>
      <c r="C17" s="263" t="s">
        <v>65</v>
      </c>
      <c r="D17" s="264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ht="23.45" customHeight="1">
      <c r="A18" s="163" t="s">
        <v>68</v>
      </c>
      <c r="B18" s="163"/>
      <c r="C18" s="263" t="s">
        <v>67</v>
      </c>
      <c r="D18" s="264"/>
      <c r="E18" s="264"/>
      <c r="F18" s="264"/>
      <c r="G18" s="264"/>
      <c r="H18" s="264"/>
      <c r="I18" s="264"/>
      <c r="J18" s="264"/>
      <c r="K18" s="264"/>
      <c r="L18" s="264"/>
      <c r="M18" s="264"/>
      <c r="N18" s="264"/>
      <c r="O18" s="264"/>
      <c r="P18" s="264"/>
      <c r="Q18" s="264"/>
      <c r="R18" s="264"/>
      <c r="S18" s="264"/>
      <c r="T18" s="264"/>
      <c r="U18" s="264"/>
      <c r="V18" s="264"/>
    </row>
    <row r="19" spans="1:22" ht="94.5" customHeight="1">
      <c r="A19" s="163" t="s">
        <v>70</v>
      </c>
      <c r="B19" s="163"/>
      <c r="C19" s="263" t="s">
        <v>69</v>
      </c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</row>
    <row r="20" spans="1:22">
      <c r="A20" s="253">
        <v>1</v>
      </c>
      <c r="B20" s="163" t="s">
        <v>57</v>
      </c>
      <c r="C20" s="199">
        <v>2021</v>
      </c>
      <c r="D20" s="199">
        <v>2026</v>
      </c>
      <c r="E20" s="170" t="s">
        <v>56</v>
      </c>
      <c r="F20" s="3" t="s">
        <v>48</v>
      </c>
      <c r="G20" s="45">
        <f>H20+I20+J20+K20+L20+M20</f>
        <v>235628.13</v>
      </c>
      <c r="H20" s="82">
        <f>H21+H22</f>
        <v>17908</v>
      </c>
      <c r="I20" s="45">
        <f>I21+I22</f>
        <v>149691.13</v>
      </c>
      <c r="J20" s="82">
        <f>J21+J22</f>
        <v>27631</v>
      </c>
      <c r="K20" s="83">
        <f t="shared" ref="K20:M20" si="0">K21+K22</f>
        <v>16398</v>
      </c>
      <c r="L20" s="82">
        <f t="shared" si="0"/>
        <v>12000</v>
      </c>
      <c r="M20" s="82">
        <f t="shared" si="0"/>
        <v>12000</v>
      </c>
      <c r="N20" s="268" t="s">
        <v>47</v>
      </c>
      <c r="O20" s="218" t="s">
        <v>47</v>
      </c>
      <c r="P20" s="218" t="s">
        <v>47</v>
      </c>
      <c r="Q20" s="218" t="s">
        <v>47</v>
      </c>
      <c r="R20" s="218" t="s">
        <v>47</v>
      </c>
      <c r="S20" s="218" t="s">
        <v>47</v>
      </c>
      <c r="T20" s="274" t="s">
        <v>47</v>
      </c>
      <c r="U20" s="218" t="s">
        <v>47</v>
      </c>
      <c r="V20" s="218" t="s">
        <v>169</v>
      </c>
    </row>
    <row r="21" spans="1:22" ht="48" customHeight="1">
      <c r="A21" s="253"/>
      <c r="B21" s="163"/>
      <c r="C21" s="199"/>
      <c r="D21" s="199"/>
      <c r="E21" s="170"/>
      <c r="F21" s="3" t="s">
        <v>52</v>
      </c>
      <c r="G21" s="45">
        <f>H21+I21+J21+K21+L21+M21</f>
        <v>225391.13</v>
      </c>
      <c r="H21" s="82">
        <f>H24</f>
        <v>15200</v>
      </c>
      <c r="I21" s="45">
        <f>I24</f>
        <v>149691.13</v>
      </c>
      <c r="J21" s="82">
        <f>J24</f>
        <v>24500</v>
      </c>
      <c r="K21" s="83">
        <f t="shared" ref="K21:M21" si="1">K24</f>
        <v>12000</v>
      </c>
      <c r="L21" s="82">
        <f t="shared" si="1"/>
        <v>12000</v>
      </c>
      <c r="M21" s="82">
        <f t="shared" si="1"/>
        <v>12000</v>
      </c>
      <c r="N21" s="269"/>
      <c r="O21" s="219"/>
      <c r="P21" s="219"/>
      <c r="Q21" s="219"/>
      <c r="R21" s="219"/>
      <c r="S21" s="219"/>
      <c r="T21" s="275"/>
      <c r="U21" s="219"/>
      <c r="V21" s="219"/>
    </row>
    <row r="22" spans="1:22" ht="39.75" customHeight="1">
      <c r="A22" s="253"/>
      <c r="B22" s="163"/>
      <c r="C22" s="199"/>
      <c r="D22" s="199"/>
      <c r="E22" s="170"/>
      <c r="F22" s="3" t="s">
        <v>53</v>
      </c>
      <c r="G22" s="45">
        <f>H22+I22+J22+K22+L22+M22</f>
        <v>10237</v>
      </c>
      <c r="H22" s="82">
        <f>H25</f>
        <v>2708</v>
      </c>
      <c r="I22" s="45">
        <v>0</v>
      </c>
      <c r="J22" s="82">
        <f>J25</f>
        <v>3131</v>
      </c>
      <c r="K22" s="83">
        <f t="shared" ref="K22:M22" si="2">K25</f>
        <v>4398</v>
      </c>
      <c r="L22" s="82">
        <f t="shared" si="2"/>
        <v>0</v>
      </c>
      <c r="M22" s="82">
        <f t="shared" si="2"/>
        <v>0</v>
      </c>
      <c r="N22" s="270"/>
      <c r="O22" s="220"/>
      <c r="P22" s="220"/>
      <c r="Q22" s="220"/>
      <c r="R22" s="220"/>
      <c r="S22" s="220"/>
      <c r="T22" s="276"/>
      <c r="U22" s="220"/>
      <c r="V22" s="220"/>
    </row>
    <row r="23" spans="1:22">
      <c r="A23" s="253"/>
      <c r="B23" s="163" t="s">
        <v>25</v>
      </c>
      <c r="C23" s="199">
        <v>2021</v>
      </c>
      <c r="D23" s="199">
        <v>2026</v>
      </c>
      <c r="E23" s="170" t="s">
        <v>56</v>
      </c>
      <c r="F23" s="3" t="s">
        <v>48</v>
      </c>
      <c r="G23" s="45">
        <f t="shared" ref="G23:G73" si="3">H23+I23+J23+K23+L23+M23</f>
        <v>235628.13</v>
      </c>
      <c r="H23" s="82">
        <f>H24+H25</f>
        <v>17908</v>
      </c>
      <c r="I23" s="45">
        <f>I24+I25</f>
        <v>149691.13</v>
      </c>
      <c r="J23" s="82">
        <f>J24+J25</f>
        <v>27631</v>
      </c>
      <c r="K23" s="83">
        <f t="shared" ref="K23:M23" si="4">K24+K25</f>
        <v>16398</v>
      </c>
      <c r="L23" s="82">
        <f t="shared" si="4"/>
        <v>12000</v>
      </c>
      <c r="M23" s="82">
        <f t="shared" si="4"/>
        <v>12000</v>
      </c>
      <c r="N23" s="268" t="s">
        <v>47</v>
      </c>
      <c r="O23" s="218" t="s">
        <v>47</v>
      </c>
      <c r="P23" s="218" t="s">
        <v>47</v>
      </c>
      <c r="Q23" s="218" t="s">
        <v>47</v>
      </c>
      <c r="R23" s="218" t="s">
        <v>47</v>
      </c>
      <c r="S23" s="218" t="s">
        <v>47</v>
      </c>
      <c r="T23" s="274" t="s">
        <v>47</v>
      </c>
      <c r="U23" s="218" t="s">
        <v>47</v>
      </c>
      <c r="V23" s="218" t="s">
        <v>169</v>
      </c>
    </row>
    <row r="24" spans="1:22" ht="47.25" customHeight="1">
      <c r="A24" s="253"/>
      <c r="B24" s="163"/>
      <c r="C24" s="199"/>
      <c r="D24" s="199"/>
      <c r="E24" s="170"/>
      <c r="F24" s="3" t="s">
        <v>52</v>
      </c>
      <c r="G24" s="45">
        <f t="shared" si="3"/>
        <v>225391.13</v>
      </c>
      <c r="H24" s="82">
        <f>H27+H30</f>
        <v>15200</v>
      </c>
      <c r="I24" s="45">
        <f>I27+I30</f>
        <v>149691.13</v>
      </c>
      <c r="J24" s="82">
        <f>J27+J30+J33</f>
        <v>24500</v>
      </c>
      <c r="K24" s="83">
        <f t="shared" ref="K24:M24" si="5">K27+K30+K33</f>
        <v>12000</v>
      </c>
      <c r="L24" s="82">
        <f t="shared" si="5"/>
        <v>12000</v>
      </c>
      <c r="M24" s="82">
        <f t="shared" si="5"/>
        <v>12000</v>
      </c>
      <c r="N24" s="269"/>
      <c r="O24" s="219"/>
      <c r="P24" s="219"/>
      <c r="Q24" s="219"/>
      <c r="R24" s="219"/>
      <c r="S24" s="219"/>
      <c r="T24" s="275"/>
      <c r="U24" s="219"/>
      <c r="V24" s="219"/>
    </row>
    <row r="25" spans="1:22" ht="39.6" customHeight="1">
      <c r="A25" s="253"/>
      <c r="B25" s="163"/>
      <c r="C25" s="199"/>
      <c r="D25" s="199"/>
      <c r="E25" s="170"/>
      <c r="F25" s="3" t="s">
        <v>53</v>
      </c>
      <c r="G25" s="45">
        <f t="shared" si="3"/>
        <v>10237</v>
      </c>
      <c r="H25" s="82">
        <f>H28+H31+H34</f>
        <v>2708</v>
      </c>
      <c r="I25" s="45">
        <f t="shared" ref="I25:M25" si="6">I28+I31+I34</f>
        <v>0</v>
      </c>
      <c r="J25" s="45">
        <f t="shared" si="6"/>
        <v>3131</v>
      </c>
      <c r="K25" s="138">
        <f t="shared" si="6"/>
        <v>4398</v>
      </c>
      <c r="L25" s="45">
        <f t="shared" si="6"/>
        <v>0</v>
      </c>
      <c r="M25" s="45">
        <f t="shared" si="6"/>
        <v>0</v>
      </c>
      <c r="N25" s="270"/>
      <c r="O25" s="220"/>
      <c r="P25" s="220"/>
      <c r="Q25" s="220"/>
      <c r="R25" s="220"/>
      <c r="S25" s="220"/>
      <c r="T25" s="276"/>
      <c r="U25" s="220"/>
      <c r="V25" s="220"/>
    </row>
    <row r="26" spans="1:22">
      <c r="A26" s="253"/>
      <c r="B26" s="289" t="s">
        <v>26</v>
      </c>
      <c r="C26" s="199">
        <v>2021</v>
      </c>
      <c r="D26" s="199">
        <v>2026</v>
      </c>
      <c r="E26" s="170" t="s">
        <v>56</v>
      </c>
      <c r="F26" s="3" t="s">
        <v>48</v>
      </c>
      <c r="G26" s="45">
        <f t="shared" si="3"/>
        <v>195208</v>
      </c>
      <c r="H26" s="82">
        <f>H27+H28</f>
        <v>17908</v>
      </c>
      <c r="I26" s="45">
        <f t="shared" ref="I26:M26" si="7">I27+I28</f>
        <v>122800</v>
      </c>
      <c r="J26" s="45">
        <f t="shared" si="7"/>
        <v>24500</v>
      </c>
      <c r="K26" s="138">
        <f t="shared" si="7"/>
        <v>10000</v>
      </c>
      <c r="L26" s="45">
        <f t="shared" si="7"/>
        <v>10000</v>
      </c>
      <c r="M26" s="45">
        <f t="shared" si="7"/>
        <v>10000</v>
      </c>
      <c r="N26" s="286" t="s">
        <v>109</v>
      </c>
      <c r="O26" s="218" t="s">
        <v>27</v>
      </c>
      <c r="P26" s="296">
        <v>12</v>
      </c>
      <c r="Q26" s="293">
        <v>1</v>
      </c>
      <c r="R26" s="293">
        <v>1</v>
      </c>
      <c r="S26" s="293">
        <v>1</v>
      </c>
      <c r="T26" s="318">
        <v>1</v>
      </c>
      <c r="U26" s="293">
        <v>1</v>
      </c>
      <c r="V26" s="296">
        <v>1</v>
      </c>
    </row>
    <row r="27" spans="1:22" ht="59.45" customHeight="1">
      <c r="A27" s="253"/>
      <c r="B27" s="289"/>
      <c r="C27" s="199"/>
      <c r="D27" s="199"/>
      <c r="E27" s="170"/>
      <c r="F27" s="3" t="s">
        <v>52</v>
      </c>
      <c r="G27" s="45">
        <f t="shared" si="3"/>
        <v>192500</v>
      </c>
      <c r="H27" s="82">
        <v>15200</v>
      </c>
      <c r="I27" s="45">
        <v>122800</v>
      </c>
      <c r="J27" s="82">
        <v>24500</v>
      </c>
      <c r="K27" s="138">
        <v>10000</v>
      </c>
      <c r="L27" s="45">
        <v>10000</v>
      </c>
      <c r="M27" s="111">
        <v>10000</v>
      </c>
      <c r="N27" s="287"/>
      <c r="O27" s="219"/>
      <c r="P27" s="296"/>
      <c r="Q27" s="294"/>
      <c r="R27" s="294"/>
      <c r="S27" s="294"/>
      <c r="T27" s="319"/>
      <c r="U27" s="294"/>
      <c r="V27" s="296"/>
    </row>
    <row r="28" spans="1:22" ht="43.15" customHeight="1">
      <c r="A28" s="253"/>
      <c r="B28" s="289"/>
      <c r="C28" s="199"/>
      <c r="D28" s="199"/>
      <c r="E28" s="170"/>
      <c r="F28" s="3" t="s">
        <v>53</v>
      </c>
      <c r="G28" s="45">
        <f t="shared" si="3"/>
        <v>2708</v>
      </c>
      <c r="H28" s="82">
        <v>2708</v>
      </c>
      <c r="I28" s="45">
        <v>0</v>
      </c>
      <c r="J28" s="82">
        <v>0</v>
      </c>
      <c r="K28" s="138">
        <v>0</v>
      </c>
      <c r="L28" s="45">
        <v>0</v>
      </c>
      <c r="M28" s="111">
        <v>0</v>
      </c>
      <c r="N28" s="288"/>
      <c r="O28" s="220"/>
      <c r="P28" s="296"/>
      <c r="Q28" s="295"/>
      <c r="R28" s="295"/>
      <c r="S28" s="295"/>
      <c r="T28" s="320"/>
      <c r="U28" s="295"/>
      <c r="V28" s="296"/>
    </row>
    <row r="29" spans="1:22" ht="31.15" customHeight="1">
      <c r="A29" s="164"/>
      <c r="B29" s="167" t="s">
        <v>77</v>
      </c>
      <c r="C29" s="218">
        <v>2021</v>
      </c>
      <c r="D29" s="199">
        <v>2026</v>
      </c>
      <c r="E29" s="170" t="s">
        <v>56</v>
      </c>
      <c r="F29" s="31" t="s">
        <v>48</v>
      </c>
      <c r="G29" s="45">
        <f t="shared" si="3"/>
        <v>32891.130000000005</v>
      </c>
      <c r="H29" s="82">
        <f t="shared" ref="H29:M29" si="8">H30+H31</f>
        <v>0</v>
      </c>
      <c r="I29" s="45">
        <f t="shared" si="8"/>
        <v>26891.13</v>
      </c>
      <c r="J29" s="45">
        <f t="shared" si="8"/>
        <v>0</v>
      </c>
      <c r="K29" s="138">
        <f t="shared" si="8"/>
        <v>2000</v>
      </c>
      <c r="L29" s="45">
        <f t="shared" si="8"/>
        <v>2000</v>
      </c>
      <c r="M29" s="45">
        <f t="shared" si="8"/>
        <v>2000</v>
      </c>
      <c r="N29" s="167" t="s">
        <v>110</v>
      </c>
      <c r="O29" s="218" t="s">
        <v>2</v>
      </c>
      <c r="P29" s="218">
        <v>0</v>
      </c>
      <c r="Q29" s="218">
        <v>1</v>
      </c>
      <c r="R29" s="218">
        <v>1</v>
      </c>
      <c r="S29" s="218">
        <v>1</v>
      </c>
      <c r="T29" s="274">
        <v>1</v>
      </c>
      <c r="U29" s="218">
        <v>1</v>
      </c>
      <c r="V29" s="218">
        <v>1</v>
      </c>
    </row>
    <row r="30" spans="1:22" ht="48.75" customHeight="1">
      <c r="A30" s="165"/>
      <c r="B30" s="168"/>
      <c r="C30" s="219"/>
      <c r="D30" s="199"/>
      <c r="E30" s="170"/>
      <c r="F30" s="31" t="s">
        <v>52</v>
      </c>
      <c r="G30" s="45">
        <f t="shared" si="3"/>
        <v>32891.130000000005</v>
      </c>
      <c r="H30" s="82">
        <v>0</v>
      </c>
      <c r="I30" s="45">
        <v>26891.13</v>
      </c>
      <c r="J30" s="82">
        <v>0</v>
      </c>
      <c r="K30" s="138">
        <v>2000</v>
      </c>
      <c r="L30" s="45">
        <v>2000</v>
      </c>
      <c r="M30" s="111">
        <v>2000</v>
      </c>
      <c r="N30" s="168"/>
      <c r="O30" s="219"/>
      <c r="P30" s="219"/>
      <c r="Q30" s="219"/>
      <c r="R30" s="219"/>
      <c r="S30" s="219"/>
      <c r="T30" s="275"/>
      <c r="U30" s="219"/>
      <c r="V30" s="219"/>
    </row>
    <row r="31" spans="1:22" ht="39" customHeight="1">
      <c r="A31" s="166"/>
      <c r="B31" s="169"/>
      <c r="C31" s="220"/>
      <c r="D31" s="199"/>
      <c r="E31" s="170"/>
      <c r="F31" s="31" t="s">
        <v>53</v>
      </c>
      <c r="G31" s="45">
        <f t="shared" si="3"/>
        <v>0</v>
      </c>
      <c r="H31" s="82">
        <v>0</v>
      </c>
      <c r="I31" s="45">
        <v>0</v>
      </c>
      <c r="J31" s="82">
        <v>0</v>
      </c>
      <c r="K31" s="138">
        <v>0</v>
      </c>
      <c r="L31" s="45">
        <v>0</v>
      </c>
      <c r="M31" s="111">
        <v>0</v>
      </c>
      <c r="N31" s="169"/>
      <c r="O31" s="220"/>
      <c r="P31" s="220"/>
      <c r="Q31" s="220"/>
      <c r="R31" s="220"/>
      <c r="S31" s="220"/>
      <c r="T31" s="276"/>
      <c r="U31" s="220"/>
      <c r="V31" s="220"/>
    </row>
    <row r="32" spans="1:22" s="84" customFormat="1" ht="31.15" customHeight="1">
      <c r="A32" s="277"/>
      <c r="B32" s="280" t="s">
        <v>170</v>
      </c>
      <c r="C32" s="283">
        <v>2021</v>
      </c>
      <c r="D32" s="283">
        <v>2026</v>
      </c>
      <c r="E32" s="290" t="s">
        <v>56</v>
      </c>
      <c r="F32" s="81" t="s">
        <v>48</v>
      </c>
      <c r="G32" s="45">
        <f t="shared" si="3"/>
        <v>7529</v>
      </c>
      <c r="H32" s="82">
        <f t="shared" ref="H32:M32" si="9">H33+H34</f>
        <v>0</v>
      </c>
      <c r="I32" s="82">
        <v>0</v>
      </c>
      <c r="J32" s="82">
        <f t="shared" si="9"/>
        <v>3131</v>
      </c>
      <c r="K32" s="83">
        <f t="shared" si="9"/>
        <v>4398</v>
      </c>
      <c r="L32" s="82">
        <f t="shared" si="9"/>
        <v>0</v>
      </c>
      <c r="M32" s="82">
        <f t="shared" si="9"/>
        <v>0</v>
      </c>
      <c r="N32" s="280" t="s">
        <v>100</v>
      </c>
      <c r="O32" s="283" t="s">
        <v>2</v>
      </c>
      <c r="P32" s="283" t="s">
        <v>169</v>
      </c>
      <c r="Q32" s="283" t="s">
        <v>169</v>
      </c>
      <c r="R32" s="283" t="s">
        <v>169</v>
      </c>
      <c r="S32" s="283">
        <v>1</v>
      </c>
      <c r="T32" s="321">
        <v>1</v>
      </c>
      <c r="U32" s="283">
        <v>1</v>
      </c>
      <c r="V32" s="283">
        <v>1</v>
      </c>
    </row>
    <row r="33" spans="1:22" s="84" customFormat="1" ht="48.75" customHeight="1">
      <c r="A33" s="278"/>
      <c r="B33" s="281"/>
      <c r="C33" s="284"/>
      <c r="D33" s="284"/>
      <c r="E33" s="291"/>
      <c r="F33" s="81" t="s">
        <v>52</v>
      </c>
      <c r="G33" s="45">
        <f t="shared" si="3"/>
        <v>0</v>
      </c>
      <c r="H33" s="82">
        <v>0</v>
      </c>
      <c r="I33" s="82">
        <v>0</v>
      </c>
      <c r="J33" s="82">
        <v>0</v>
      </c>
      <c r="K33" s="83">
        <v>0</v>
      </c>
      <c r="L33" s="82">
        <v>0</v>
      </c>
      <c r="M33" s="82">
        <v>0</v>
      </c>
      <c r="N33" s="281"/>
      <c r="O33" s="284"/>
      <c r="P33" s="284"/>
      <c r="Q33" s="284"/>
      <c r="R33" s="284"/>
      <c r="S33" s="284"/>
      <c r="T33" s="322"/>
      <c r="U33" s="284"/>
      <c r="V33" s="284"/>
    </row>
    <row r="34" spans="1:22" s="84" customFormat="1" ht="39" customHeight="1">
      <c r="A34" s="279"/>
      <c r="B34" s="282"/>
      <c r="C34" s="285"/>
      <c r="D34" s="285"/>
      <c r="E34" s="292"/>
      <c r="F34" s="81" t="s">
        <v>53</v>
      </c>
      <c r="G34" s="45">
        <f t="shared" si="3"/>
        <v>7529</v>
      </c>
      <c r="H34" s="82">
        <v>0</v>
      </c>
      <c r="I34" s="82">
        <v>0</v>
      </c>
      <c r="J34" s="82">
        <v>3131</v>
      </c>
      <c r="K34" s="83">
        <v>4398</v>
      </c>
      <c r="L34" s="82">
        <v>0</v>
      </c>
      <c r="M34" s="82">
        <v>0</v>
      </c>
      <c r="N34" s="282"/>
      <c r="O34" s="285"/>
      <c r="P34" s="285"/>
      <c r="Q34" s="285"/>
      <c r="R34" s="285"/>
      <c r="S34" s="285"/>
      <c r="T34" s="323"/>
      <c r="U34" s="285"/>
      <c r="V34" s="285"/>
    </row>
    <row r="35" spans="1:22">
      <c r="A35" s="164">
        <v>4</v>
      </c>
      <c r="B35" s="160" t="s">
        <v>29</v>
      </c>
      <c r="C35" s="199">
        <v>2018</v>
      </c>
      <c r="D35" s="199">
        <v>2025</v>
      </c>
      <c r="E35" s="170" t="s">
        <v>56</v>
      </c>
      <c r="F35" s="3" t="s">
        <v>48</v>
      </c>
      <c r="G35" s="45">
        <f t="shared" si="3"/>
        <v>49780891.660000004</v>
      </c>
      <c r="H35" s="82">
        <f t="shared" ref="H35:M35" si="10">H36+H37</f>
        <v>8337073.8300000001</v>
      </c>
      <c r="I35" s="45">
        <f t="shared" si="10"/>
        <v>7876582.1500000013</v>
      </c>
      <c r="J35" s="82">
        <f t="shared" si="10"/>
        <v>8260513.4100000001</v>
      </c>
      <c r="K35" s="83">
        <f t="shared" si="10"/>
        <v>9183129.7199999988</v>
      </c>
      <c r="L35" s="82">
        <f t="shared" si="10"/>
        <v>8170472.8399999999</v>
      </c>
      <c r="M35" s="82">
        <f t="shared" si="10"/>
        <v>7953119.71</v>
      </c>
      <c r="N35" s="268" t="s">
        <v>47</v>
      </c>
      <c r="O35" s="218" t="s">
        <v>47</v>
      </c>
      <c r="P35" s="218" t="s">
        <v>47</v>
      </c>
      <c r="Q35" s="218" t="s">
        <v>47</v>
      </c>
      <c r="R35" s="218" t="s">
        <v>47</v>
      </c>
      <c r="S35" s="218" t="s">
        <v>47</v>
      </c>
      <c r="T35" s="274" t="s">
        <v>47</v>
      </c>
      <c r="U35" s="218" t="s">
        <v>47</v>
      </c>
      <c r="V35" s="218" t="s">
        <v>169</v>
      </c>
    </row>
    <row r="36" spans="1:22" ht="63">
      <c r="A36" s="165"/>
      <c r="B36" s="161"/>
      <c r="C36" s="199"/>
      <c r="D36" s="199"/>
      <c r="E36" s="170"/>
      <c r="F36" s="3" t="s">
        <v>52</v>
      </c>
      <c r="G36" s="45">
        <f t="shared" si="3"/>
        <v>48553997.089999996</v>
      </c>
      <c r="H36" s="82">
        <f t="shared" ref="H36:M36" si="11">H39</f>
        <v>8127088.8300000001</v>
      </c>
      <c r="I36" s="45">
        <f t="shared" si="11"/>
        <v>7585402.580000001</v>
      </c>
      <c r="J36" s="82">
        <f t="shared" si="11"/>
        <v>8114514.4100000001</v>
      </c>
      <c r="K36" s="83">
        <f t="shared" si="11"/>
        <v>9001190.7199999988</v>
      </c>
      <c r="L36" s="82">
        <f t="shared" si="11"/>
        <v>7980597.8399999999</v>
      </c>
      <c r="M36" s="82">
        <f t="shared" si="11"/>
        <v>7745202.71</v>
      </c>
      <c r="N36" s="269"/>
      <c r="O36" s="219"/>
      <c r="P36" s="219"/>
      <c r="Q36" s="219"/>
      <c r="R36" s="219"/>
      <c r="S36" s="219"/>
      <c r="T36" s="275"/>
      <c r="U36" s="219"/>
      <c r="V36" s="219"/>
    </row>
    <row r="37" spans="1:22" ht="39.6" customHeight="1">
      <c r="A37" s="166"/>
      <c r="B37" s="162"/>
      <c r="C37" s="199"/>
      <c r="D37" s="199"/>
      <c r="E37" s="170"/>
      <c r="F37" s="3" t="s">
        <v>53</v>
      </c>
      <c r="G37" s="45">
        <f t="shared" si="3"/>
        <v>1226894.57</v>
      </c>
      <c r="H37" s="82">
        <f t="shared" ref="H37:M37" si="12">H40</f>
        <v>209985</v>
      </c>
      <c r="I37" s="45">
        <f t="shared" si="12"/>
        <v>291179.57</v>
      </c>
      <c r="J37" s="82">
        <f t="shared" si="12"/>
        <v>145999</v>
      </c>
      <c r="K37" s="83">
        <f t="shared" si="12"/>
        <v>181939</v>
      </c>
      <c r="L37" s="82">
        <f t="shared" si="12"/>
        <v>189875</v>
      </c>
      <c r="M37" s="82">
        <f t="shared" si="12"/>
        <v>207917</v>
      </c>
      <c r="N37" s="270"/>
      <c r="O37" s="220"/>
      <c r="P37" s="220"/>
      <c r="Q37" s="220"/>
      <c r="R37" s="220"/>
      <c r="S37" s="220"/>
      <c r="T37" s="276"/>
      <c r="U37" s="220"/>
      <c r="V37" s="220"/>
    </row>
    <row r="38" spans="1:22" ht="18" customHeight="1">
      <c r="A38" s="164"/>
      <c r="B38" s="37" t="s">
        <v>79</v>
      </c>
      <c r="C38" s="199">
        <v>2021</v>
      </c>
      <c r="D38" s="199">
        <v>2026</v>
      </c>
      <c r="E38" s="170" t="s">
        <v>56</v>
      </c>
      <c r="F38" s="3" t="s">
        <v>48</v>
      </c>
      <c r="G38" s="45">
        <f t="shared" si="3"/>
        <v>49780891.660000004</v>
      </c>
      <c r="H38" s="82">
        <f t="shared" ref="H38:M38" si="13">H39+H40</f>
        <v>8337073.8300000001</v>
      </c>
      <c r="I38" s="45">
        <f t="shared" si="13"/>
        <v>7876582.1500000013</v>
      </c>
      <c r="J38" s="82">
        <f t="shared" si="13"/>
        <v>8260513.4100000001</v>
      </c>
      <c r="K38" s="83">
        <f t="shared" si="13"/>
        <v>9183129.7199999988</v>
      </c>
      <c r="L38" s="82">
        <f t="shared" si="13"/>
        <v>8170472.8399999999</v>
      </c>
      <c r="M38" s="82">
        <f t="shared" si="13"/>
        <v>7953119.71</v>
      </c>
      <c r="N38" s="268" t="s">
        <v>47</v>
      </c>
      <c r="O38" s="218" t="s">
        <v>47</v>
      </c>
      <c r="P38" s="218" t="s">
        <v>47</v>
      </c>
      <c r="Q38" s="218" t="s">
        <v>47</v>
      </c>
      <c r="R38" s="218" t="s">
        <v>47</v>
      </c>
      <c r="S38" s="218" t="s">
        <v>47</v>
      </c>
      <c r="T38" s="274" t="s">
        <v>47</v>
      </c>
      <c r="U38" s="218" t="s">
        <v>47</v>
      </c>
      <c r="V38" s="218" t="s">
        <v>169</v>
      </c>
    </row>
    <row r="39" spans="1:22" ht="63">
      <c r="A39" s="165"/>
      <c r="B39" s="168" t="s">
        <v>78</v>
      </c>
      <c r="C39" s="199"/>
      <c r="D39" s="199"/>
      <c r="E39" s="170"/>
      <c r="F39" s="3" t="s">
        <v>52</v>
      </c>
      <c r="G39" s="45">
        <f t="shared" si="3"/>
        <v>48553997.089999996</v>
      </c>
      <c r="H39" s="82">
        <f>H42+H45+H57+H60+H63+H66+H69</f>
        <v>8127088.8300000001</v>
      </c>
      <c r="I39" s="45">
        <f>I42+I45+I57+I60+I63+I66+I69</f>
        <v>7585402.580000001</v>
      </c>
      <c r="J39" s="82">
        <f>J42+J45+J57+J60+J63+J66+J69+J48</f>
        <v>8114514.4100000001</v>
      </c>
      <c r="K39" s="83">
        <f t="shared" ref="K39:M39" si="14">K42+K45+K57+K60+K63+K66+K69+K48</f>
        <v>9001190.7199999988</v>
      </c>
      <c r="L39" s="82">
        <f t="shared" si="14"/>
        <v>7980597.8399999999</v>
      </c>
      <c r="M39" s="82">
        <f t="shared" si="14"/>
        <v>7745202.71</v>
      </c>
      <c r="N39" s="269"/>
      <c r="O39" s="219"/>
      <c r="P39" s="219"/>
      <c r="Q39" s="219"/>
      <c r="R39" s="219"/>
      <c r="S39" s="219"/>
      <c r="T39" s="275"/>
      <c r="U39" s="219"/>
      <c r="V39" s="219"/>
    </row>
    <row r="40" spans="1:22" ht="47.25">
      <c r="A40" s="166"/>
      <c r="B40" s="169"/>
      <c r="C40" s="199"/>
      <c r="D40" s="199"/>
      <c r="E40" s="170"/>
      <c r="F40" s="3" t="s">
        <v>53</v>
      </c>
      <c r="G40" s="45">
        <f t="shared" si="3"/>
        <v>1226894.57</v>
      </c>
      <c r="H40" s="82">
        <f>H43+H46+H58+H61+H64+H67+H70</f>
        <v>209985</v>
      </c>
      <c r="I40" s="45">
        <f>I43+I46+I58+I61+I64+I67+I70</f>
        <v>291179.57</v>
      </c>
      <c r="J40" s="82">
        <f>J43+J46+J58+J61+J64+J67+J70</f>
        <v>145999</v>
      </c>
      <c r="K40" s="83">
        <f>K43+K46+K58+K61+K64+K67+K70</f>
        <v>181939</v>
      </c>
      <c r="L40" s="82">
        <f t="shared" ref="L40:M40" si="15">L43+L46+L58+L61+L64+L67+L70</f>
        <v>189875</v>
      </c>
      <c r="M40" s="82">
        <f t="shared" si="15"/>
        <v>207917</v>
      </c>
      <c r="N40" s="270"/>
      <c r="O40" s="220"/>
      <c r="P40" s="220"/>
      <c r="Q40" s="220"/>
      <c r="R40" s="220"/>
      <c r="S40" s="220"/>
      <c r="T40" s="276"/>
      <c r="U40" s="220"/>
      <c r="V40" s="220"/>
    </row>
    <row r="41" spans="1:22">
      <c r="A41" s="164"/>
      <c r="B41" s="36" t="s">
        <v>81</v>
      </c>
      <c r="C41" s="218">
        <v>2021</v>
      </c>
      <c r="D41" s="199">
        <v>2026</v>
      </c>
      <c r="E41" s="170" t="s">
        <v>56</v>
      </c>
      <c r="F41" s="35" t="s">
        <v>48</v>
      </c>
      <c r="G41" s="45">
        <f t="shared" si="3"/>
        <v>31551767.530000001</v>
      </c>
      <c r="H41" s="82">
        <f t="shared" ref="H41:M41" si="16">H42+H43</f>
        <v>5669101.4699999997</v>
      </c>
      <c r="I41" s="45">
        <f t="shared" si="16"/>
        <v>5531560.7600000007</v>
      </c>
      <c r="J41" s="82">
        <f t="shared" si="16"/>
        <v>5661471.96</v>
      </c>
      <c r="K41" s="83">
        <f t="shared" si="16"/>
        <v>5604998.9699999997</v>
      </c>
      <c r="L41" s="82">
        <f t="shared" si="16"/>
        <v>4660014.75</v>
      </c>
      <c r="M41" s="82">
        <f t="shared" si="16"/>
        <v>4424619.62</v>
      </c>
      <c r="N41" s="167" t="s">
        <v>92</v>
      </c>
      <c r="O41" s="218" t="s">
        <v>93</v>
      </c>
      <c r="P41" s="218">
        <v>100</v>
      </c>
      <c r="Q41" s="218">
        <v>100</v>
      </c>
      <c r="R41" s="218">
        <v>90</v>
      </c>
      <c r="S41" s="218">
        <v>90</v>
      </c>
      <c r="T41" s="274">
        <v>95</v>
      </c>
      <c r="U41" s="218">
        <v>90</v>
      </c>
      <c r="V41" s="218">
        <v>90</v>
      </c>
    </row>
    <row r="42" spans="1:22" ht="63">
      <c r="A42" s="165"/>
      <c r="B42" s="167" t="s">
        <v>80</v>
      </c>
      <c r="C42" s="219"/>
      <c r="D42" s="199"/>
      <c r="E42" s="170"/>
      <c r="F42" s="35" t="s">
        <v>52</v>
      </c>
      <c r="G42" s="45">
        <f t="shared" si="3"/>
        <v>31392404.960000001</v>
      </c>
      <c r="H42" s="82">
        <v>5669101.4699999997</v>
      </c>
      <c r="I42" s="45">
        <v>5372198.1900000004</v>
      </c>
      <c r="J42" s="82">
        <v>5661471.96</v>
      </c>
      <c r="K42" s="138">
        <v>5604998.9699999997</v>
      </c>
      <c r="L42" s="45">
        <v>4660014.75</v>
      </c>
      <c r="M42" s="111">
        <v>4424619.62</v>
      </c>
      <c r="N42" s="168"/>
      <c r="O42" s="219"/>
      <c r="P42" s="219"/>
      <c r="Q42" s="219"/>
      <c r="R42" s="219"/>
      <c r="S42" s="219"/>
      <c r="T42" s="275"/>
      <c r="U42" s="219"/>
      <c r="V42" s="219"/>
    </row>
    <row r="43" spans="1:22" ht="47.25">
      <c r="A43" s="166"/>
      <c r="B43" s="169"/>
      <c r="C43" s="220"/>
      <c r="D43" s="199"/>
      <c r="E43" s="170"/>
      <c r="F43" s="35" t="s">
        <v>53</v>
      </c>
      <c r="G43" s="45">
        <f t="shared" si="3"/>
        <v>159362.57</v>
      </c>
      <c r="H43" s="82">
        <v>0</v>
      </c>
      <c r="I43" s="45">
        <v>159362.57</v>
      </c>
      <c r="J43" s="82">
        <v>0</v>
      </c>
      <c r="K43" s="138">
        <v>0</v>
      </c>
      <c r="L43" s="45">
        <v>0</v>
      </c>
      <c r="M43" s="111">
        <v>0</v>
      </c>
      <c r="N43" s="169"/>
      <c r="O43" s="220"/>
      <c r="P43" s="220"/>
      <c r="Q43" s="220"/>
      <c r="R43" s="220"/>
      <c r="S43" s="220"/>
      <c r="T43" s="276"/>
      <c r="U43" s="220"/>
      <c r="V43" s="220"/>
    </row>
    <row r="44" spans="1:22" ht="31.5" customHeight="1">
      <c r="A44" s="103"/>
      <c r="B44" s="98" t="s">
        <v>82</v>
      </c>
      <c r="C44" s="99">
        <v>2021</v>
      </c>
      <c r="D44" s="106">
        <v>2026</v>
      </c>
      <c r="E44" s="102" t="s">
        <v>56</v>
      </c>
      <c r="F44" s="102" t="s">
        <v>48</v>
      </c>
      <c r="G44" s="45">
        <f t="shared" si="3"/>
        <v>0</v>
      </c>
      <c r="H44" s="82">
        <f t="shared" ref="H44:M44" si="17">H45+H46</f>
        <v>0</v>
      </c>
      <c r="I44" s="45">
        <f t="shared" si="17"/>
        <v>0</v>
      </c>
      <c r="J44" s="82">
        <f t="shared" si="17"/>
        <v>0</v>
      </c>
      <c r="K44" s="83">
        <f t="shared" si="17"/>
        <v>0</v>
      </c>
      <c r="L44" s="82">
        <f t="shared" si="17"/>
        <v>0</v>
      </c>
      <c r="M44" s="82">
        <f t="shared" si="17"/>
        <v>0</v>
      </c>
      <c r="N44" s="96" t="s">
        <v>94</v>
      </c>
      <c r="O44" s="103" t="s">
        <v>95</v>
      </c>
      <c r="P44" s="99">
        <v>0</v>
      </c>
      <c r="Q44" s="99">
        <v>0</v>
      </c>
      <c r="R44" s="99">
        <v>0</v>
      </c>
      <c r="S44" s="120">
        <v>0</v>
      </c>
      <c r="T44" s="123">
        <v>0</v>
      </c>
      <c r="U44" s="99">
        <v>0</v>
      </c>
      <c r="V44" s="99">
        <v>0</v>
      </c>
    </row>
    <row r="45" spans="1:22" ht="63">
      <c r="A45" s="104"/>
      <c r="B45" s="96" t="s">
        <v>83</v>
      </c>
      <c r="C45" s="100"/>
      <c r="D45" s="106"/>
      <c r="E45" s="102"/>
      <c r="F45" s="102" t="s">
        <v>52</v>
      </c>
      <c r="G45" s="45">
        <f t="shared" si="3"/>
        <v>0</v>
      </c>
      <c r="H45" s="82">
        <v>0</v>
      </c>
      <c r="I45" s="45">
        <v>0</v>
      </c>
      <c r="J45" s="82">
        <v>0</v>
      </c>
      <c r="K45" s="138">
        <v>0</v>
      </c>
      <c r="L45" s="45">
        <v>0</v>
      </c>
      <c r="M45" s="111">
        <v>0</v>
      </c>
      <c r="N45" s="97"/>
      <c r="O45" s="104"/>
      <c r="P45" s="100"/>
      <c r="Q45" s="100"/>
      <c r="R45" s="100"/>
      <c r="S45" s="121"/>
      <c r="T45" s="124"/>
      <c r="U45" s="100"/>
      <c r="V45" s="100"/>
    </row>
    <row r="46" spans="1:22" ht="47.25">
      <c r="A46" s="105"/>
      <c r="B46" s="98"/>
      <c r="C46" s="101"/>
      <c r="D46" s="106"/>
      <c r="E46" s="102"/>
      <c r="F46" s="102" t="s">
        <v>53</v>
      </c>
      <c r="G46" s="45">
        <f t="shared" si="3"/>
        <v>0</v>
      </c>
      <c r="H46" s="82">
        <v>0</v>
      </c>
      <c r="I46" s="45">
        <v>0</v>
      </c>
      <c r="J46" s="82">
        <v>0</v>
      </c>
      <c r="K46" s="138">
        <v>0</v>
      </c>
      <c r="L46" s="45">
        <v>0</v>
      </c>
      <c r="M46" s="111">
        <v>0</v>
      </c>
      <c r="N46" s="98"/>
      <c r="O46" s="105"/>
      <c r="P46" s="101"/>
      <c r="Q46" s="101"/>
      <c r="R46" s="101"/>
      <c r="S46" s="122"/>
      <c r="T46" s="125"/>
      <c r="U46" s="101"/>
      <c r="V46" s="101"/>
    </row>
    <row r="47" spans="1:22" ht="31.5" customHeight="1">
      <c r="A47" s="103"/>
      <c r="B47" s="98" t="s">
        <v>84</v>
      </c>
      <c r="C47" s="99">
        <v>2023</v>
      </c>
      <c r="D47" s="106">
        <v>2026</v>
      </c>
      <c r="E47" s="102" t="s">
        <v>56</v>
      </c>
      <c r="F47" s="102" t="s">
        <v>48</v>
      </c>
      <c r="G47" s="45">
        <f t="shared" si="3"/>
        <v>26553</v>
      </c>
      <c r="H47" s="82">
        <f t="shared" ref="H47:M47" si="18">H48+H49</f>
        <v>0</v>
      </c>
      <c r="I47" s="45">
        <f t="shared" si="18"/>
        <v>0</v>
      </c>
      <c r="J47" s="82">
        <f t="shared" si="18"/>
        <v>26553</v>
      </c>
      <c r="K47" s="83">
        <f t="shared" si="18"/>
        <v>0</v>
      </c>
      <c r="L47" s="82">
        <f t="shared" si="18"/>
        <v>0</v>
      </c>
      <c r="M47" s="82">
        <f t="shared" si="18"/>
        <v>0</v>
      </c>
      <c r="N47" s="96" t="s">
        <v>178</v>
      </c>
      <c r="O47" s="103" t="s">
        <v>99</v>
      </c>
      <c r="P47" s="99"/>
      <c r="Q47" s="99">
        <v>0</v>
      </c>
      <c r="R47" s="99">
        <v>0</v>
      </c>
      <c r="S47" s="120">
        <v>1</v>
      </c>
      <c r="T47" s="123">
        <v>0</v>
      </c>
      <c r="U47" s="99">
        <v>0</v>
      </c>
      <c r="V47" s="99">
        <v>0</v>
      </c>
    </row>
    <row r="48" spans="1:22" ht="78.75">
      <c r="A48" s="104"/>
      <c r="B48" s="128" t="s">
        <v>175</v>
      </c>
      <c r="C48" s="100"/>
      <c r="D48" s="106"/>
      <c r="E48" s="102"/>
      <c r="F48" s="102" t="s">
        <v>52</v>
      </c>
      <c r="G48" s="45">
        <f t="shared" si="3"/>
        <v>26553</v>
      </c>
      <c r="H48" s="82">
        <v>0</v>
      </c>
      <c r="I48" s="45">
        <v>0</v>
      </c>
      <c r="J48" s="82">
        <v>26553</v>
      </c>
      <c r="K48" s="138">
        <v>0</v>
      </c>
      <c r="L48" s="45">
        <v>0</v>
      </c>
      <c r="M48" s="111">
        <v>0</v>
      </c>
      <c r="N48" s="97"/>
      <c r="O48" s="104"/>
      <c r="P48" s="100"/>
      <c r="Q48" s="100"/>
      <c r="R48" s="100"/>
      <c r="S48" s="121"/>
      <c r="T48" s="124"/>
      <c r="U48" s="100"/>
      <c r="V48" s="100"/>
    </row>
    <row r="49" spans="1:22" ht="47.25">
      <c r="A49" s="105"/>
      <c r="B49" s="98"/>
      <c r="C49" s="101"/>
      <c r="D49" s="106"/>
      <c r="E49" s="102"/>
      <c r="F49" s="102" t="s">
        <v>53</v>
      </c>
      <c r="G49" s="45">
        <f t="shared" si="3"/>
        <v>0</v>
      </c>
      <c r="H49" s="82">
        <v>0</v>
      </c>
      <c r="I49" s="45">
        <v>0</v>
      </c>
      <c r="J49" s="82">
        <v>0</v>
      </c>
      <c r="K49" s="138">
        <v>0</v>
      </c>
      <c r="L49" s="45">
        <v>0</v>
      </c>
      <c r="M49" s="111">
        <v>0</v>
      </c>
      <c r="N49" s="98"/>
      <c r="O49" s="105"/>
      <c r="P49" s="101"/>
      <c r="Q49" s="101"/>
      <c r="R49" s="101"/>
      <c r="S49" s="122"/>
      <c r="T49" s="125"/>
      <c r="U49" s="101"/>
      <c r="V49" s="101"/>
    </row>
    <row r="50" spans="1:22" ht="18" customHeight="1">
      <c r="A50" s="77"/>
      <c r="B50" s="98" t="s">
        <v>86</v>
      </c>
      <c r="C50" s="73">
        <v>2021</v>
      </c>
      <c r="D50" s="80">
        <v>2026</v>
      </c>
      <c r="E50" s="76" t="s">
        <v>56</v>
      </c>
      <c r="F50" s="76" t="s">
        <v>48</v>
      </c>
      <c r="G50" s="45">
        <f t="shared" si="3"/>
        <v>0</v>
      </c>
      <c r="H50" s="82">
        <f>H51+H52</f>
        <v>0</v>
      </c>
      <c r="I50" s="45">
        <f>I51+I52</f>
        <v>0</v>
      </c>
      <c r="J50" s="82">
        <f>J51+J52</f>
        <v>0</v>
      </c>
      <c r="K50" s="83">
        <f t="shared" ref="K50:M50" si="19">K51+K52</f>
        <v>0</v>
      </c>
      <c r="L50" s="82">
        <f t="shared" si="19"/>
        <v>0</v>
      </c>
      <c r="M50" s="82">
        <f t="shared" si="19"/>
        <v>0</v>
      </c>
      <c r="N50" s="70" t="s">
        <v>123</v>
      </c>
      <c r="O50" s="77" t="s">
        <v>119</v>
      </c>
      <c r="P50" s="73"/>
      <c r="Q50" s="73">
        <v>0</v>
      </c>
      <c r="R50" s="73">
        <v>0</v>
      </c>
      <c r="S50" s="120">
        <v>0</v>
      </c>
      <c r="T50" s="123">
        <v>0</v>
      </c>
      <c r="U50" s="73">
        <v>0</v>
      </c>
      <c r="V50" s="73">
        <v>0</v>
      </c>
    </row>
    <row r="51" spans="1:22" ht="64.150000000000006" customHeight="1">
      <c r="A51" s="78"/>
      <c r="B51" s="70" t="s">
        <v>116</v>
      </c>
      <c r="C51" s="74"/>
      <c r="D51" s="80"/>
      <c r="E51" s="76"/>
      <c r="F51" s="76" t="s">
        <v>52</v>
      </c>
      <c r="G51" s="45">
        <f t="shared" si="3"/>
        <v>0</v>
      </c>
      <c r="H51" s="82">
        <v>0</v>
      </c>
      <c r="I51" s="45">
        <v>0</v>
      </c>
      <c r="J51" s="82">
        <v>0</v>
      </c>
      <c r="K51" s="138">
        <v>0</v>
      </c>
      <c r="L51" s="45">
        <v>0</v>
      </c>
      <c r="M51" s="111">
        <v>0</v>
      </c>
      <c r="N51" s="71"/>
      <c r="O51" s="78"/>
      <c r="P51" s="74">
        <v>0</v>
      </c>
      <c r="Q51" s="74"/>
      <c r="R51" s="74"/>
      <c r="S51" s="121"/>
      <c r="T51" s="124"/>
      <c r="U51" s="74"/>
      <c r="V51" s="74"/>
    </row>
    <row r="52" spans="1:22" ht="34.15" customHeight="1">
      <c r="A52" s="79"/>
      <c r="B52" s="72"/>
      <c r="C52" s="75"/>
      <c r="D52" s="80"/>
      <c r="E52" s="76"/>
      <c r="F52" s="76" t="s">
        <v>53</v>
      </c>
      <c r="G52" s="45">
        <f t="shared" si="3"/>
        <v>0</v>
      </c>
      <c r="H52" s="82">
        <v>0</v>
      </c>
      <c r="I52" s="45">
        <v>0</v>
      </c>
      <c r="J52" s="82">
        <v>0</v>
      </c>
      <c r="K52" s="138">
        <v>0</v>
      </c>
      <c r="L52" s="45">
        <v>0</v>
      </c>
      <c r="M52" s="111">
        <v>0</v>
      </c>
      <c r="N52" s="72"/>
      <c r="O52" s="79"/>
      <c r="P52" s="75"/>
      <c r="Q52" s="75"/>
      <c r="R52" s="75"/>
      <c r="S52" s="122"/>
      <c r="T52" s="125"/>
      <c r="U52" s="75"/>
      <c r="V52" s="75"/>
    </row>
    <row r="53" spans="1:22" ht="18" customHeight="1">
      <c r="A53" s="85"/>
      <c r="B53" s="98" t="s">
        <v>88</v>
      </c>
      <c r="C53" s="91">
        <v>2021</v>
      </c>
      <c r="D53" s="94">
        <v>2026</v>
      </c>
      <c r="E53" s="90" t="s">
        <v>56</v>
      </c>
      <c r="F53" s="90" t="s">
        <v>48</v>
      </c>
      <c r="G53" s="45">
        <f t="shared" si="3"/>
        <v>0</v>
      </c>
      <c r="H53" s="82">
        <f>H54+H55</f>
        <v>0</v>
      </c>
      <c r="I53" s="45">
        <f>I54+I55</f>
        <v>0</v>
      </c>
      <c r="J53" s="82">
        <f>J54+J55</f>
        <v>0</v>
      </c>
      <c r="K53" s="83">
        <f t="shared" ref="K53:M53" si="20">K54+K55</f>
        <v>0</v>
      </c>
      <c r="L53" s="82">
        <f t="shared" si="20"/>
        <v>0</v>
      </c>
      <c r="M53" s="82">
        <f t="shared" si="20"/>
        <v>0</v>
      </c>
      <c r="N53" s="167" t="s">
        <v>172</v>
      </c>
      <c r="O53" s="95" t="s">
        <v>173</v>
      </c>
      <c r="P53" s="91">
        <v>0</v>
      </c>
      <c r="Q53" s="91">
        <v>0</v>
      </c>
      <c r="R53" s="91">
        <v>0</v>
      </c>
      <c r="S53" s="120">
        <v>0</v>
      </c>
      <c r="T53" s="123">
        <v>0</v>
      </c>
      <c r="U53" s="91">
        <v>0</v>
      </c>
      <c r="V53" s="91">
        <v>0</v>
      </c>
    </row>
    <row r="54" spans="1:22" ht="107.45" customHeight="1">
      <c r="A54" s="86"/>
      <c r="B54" s="88" t="s">
        <v>171</v>
      </c>
      <c r="C54" s="92"/>
      <c r="D54" s="94"/>
      <c r="E54" s="90"/>
      <c r="F54" s="90" t="s">
        <v>52</v>
      </c>
      <c r="G54" s="45">
        <f t="shared" si="3"/>
        <v>0</v>
      </c>
      <c r="H54" s="82">
        <v>0</v>
      </c>
      <c r="I54" s="45">
        <v>0</v>
      </c>
      <c r="J54" s="82">
        <v>0</v>
      </c>
      <c r="K54" s="138">
        <v>0</v>
      </c>
      <c r="L54" s="45">
        <v>0</v>
      </c>
      <c r="M54" s="111">
        <v>0</v>
      </c>
      <c r="N54" s="336"/>
      <c r="O54" s="86"/>
      <c r="P54" s="92"/>
      <c r="Q54" s="92"/>
      <c r="R54" s="92"/>
      <c r="S54" s="121"/>
      <c r="T54" s="124"/>
      <c r="U54" s="92"/>
      <c r="V54" s="92"/>
    </row>
    <row r="55" spans="1:22" ht="34.15" customHeight="1">
      <c r="A55" s="87"/>
      <c r="B55" s="89"/>
      <c r="C55" s="93"/>
      <c r="D55" s="94"/>
      <c r="E55" s="90"/>
      <c r="F55" s="90" t="s">
        <v>53</v>
      </c>
      <c r="G55" s="45">
        <f t="shared" si="3"/>
        <v>0</v>
      </c>
      <c r="H55" s="82">
        <v>0</v>
      </c>
      <c r="I55" s="45">
        <v>0</v>
      </c>
      <c r="J55" s="82">
        <v>0</v>
      </c>
      <c r="K55" s="138">
        <v>0</v>
      </c>
      <c r="L55" s="45">
        <v>0</v>
      </c>
      <c r="M55" s="111">
        <v>0</v>
      </c>
      <c r="N55" s="89"/>
      <c r="O55" s="87"/>
      <c r="P55" s="93"/>
      <c r="Q55" s="93"/>
      <c r="R55" s="93"/>
      <c r="S55" s="122"/>
      <c r="T55" s="125"/>
      <c r="U55" s="93"/>
      <c r="V55" s="93"/>
    </row>
    <row r="56" spans="1:22" ht="18" customHeight="1">
      <c r="A56" s="164"/>
      <c r="B56" s="98" t="s">
        <v>117</v>
      </c>
      <c r="C56" s="218">
        <v>2021</v>
      </c>
      <c r="D56" s="218">
        <v>2026</v>
      </c>
      <c r="E56" s="211" t="s">
        <v>56</v>
      </c>
      <c r="F56" s="76" t="s">
        <v>48</v>
      </c>
      <c r="G56" s="45">
        <f t="shared" si="3"/>
        <v>30000</v>
      </c>
      <c r="H56" s="82">
        <f>H57+H58</f>
        <v>0</v>
      </c>
      <c r="I56" s="45">
        <f>I57+I58</f>
        <v>0</v>
      </c>
      <c r="J56" s="82">
        <f>J57+J58</f>
        <v>0</v>
      </c>
      <c r="K56" s="83">
        <f t="shared" ref="K56:M56" si="21">K57+K58</f>
        <v>10000</v>
      </c>
      <c r="L56" s="82">
        <f t="shared" si="21"/>
        <v>10000</v>
      </c>
      <c r="M56" s="82">
        <f t="shared" si="21"/>
        <v>10000</v>
      </c>
      <c r="N56" s="167" t="s">
        <v>96</v>
      </c>
      <c r="O56" s="164" t="s">
        <v>28</v>
      </c>
      <c r="P56" s="218"/>
      <c r="Q56" s="218">
        <v>1.18</v>
      </c>
      <c r="R56" s="218">
        <v>0</v>
      </c>
      <c r="S56" s="218">
        <v>0</v>
      </c>
      <c r="T56" s="274">
        <v>1E-3</v>
      </c>
      <c r="U56" s="218">
        <v>0.26</v>
      </c>
      <c r="V56" s="218">
        <v>0.26</v>
      </c>
    </row>
    <row r="57" spans="1:22" ht="63">
      <c r="A57" s="165"/>
      <c r="B57" s="167" t="s">
        <v>85</v>
      </c>
      <c r="C57" s="219"/>
      <c r="D57" s="219"/>
      <c r="E57" s="206"/>
      <c r="F57" s="76" t="s">
        <v>52</v>
      </c>
      <c r="G57" s="45">
        <f t="shared" si="3"/>
        <v>30000</v>
      </c>
      <c r="H57" s="82">
        <v>0</v>
      </c>
      <c r="I57" s="45">
        <v>0</v>
      </c>
      <c r="J57" s="82">
        <v>0</v>
      </c>
      <c r="K57" s="138">
        <v>10000</v>
      </c>
      <c r="L57" s="45">
        <v>10000</v>
      </c>
      <c r="M57" s="111">
        <v>10000</v>
      </c>
      <c r="N57" s="168"/>
      <c r="O57" s="165"/>
      <c r="P57" s="219"/>
      <c r="Q57" s="219"/>
      <c r="R57" s="219"/>
      <c r="S57" s="219"/>
      <c r="T57" s="275"/>
      <c r="U57" s="219"/>
      <c r="V57" s="219"/>
    </row>
    <row r="58" spans="1:22" ht="47.25">
      <c r="A58" s="166"/>
      <c r="B58" s="169"/>
      <c r="C58" s="220"/>
      <c r="D58" s="220"/>
      <c r="E58" s="207"/>
      <c r="F58" s="76" t="s">
        <v>53</v>
      </c>
      <c r="G58" s="45">
        <f t="shared" si="3"/>
        <v>0</v>
      </c>
      <c r="H58" s="82">
        <v>0</v>
      </c>
      <c r="I58" s="45">
        <v>0</v>
      </c>
      <c r="J58" s="82">
        <v>0</v>
      </c>
      <c r="K58" s="138">
        <v>0</v>
      </c>
      <c r="L58" s="45">
        <v>0</v>
      </c>
      <c r="M58" s="111">
        <v>0</v>
      </c>
      <c r="N58" s="169"/>
      <c r="O58" s="166"/>
      <c r="P58" s="220"/>
      <c r="Q58" s="220"/>
      <c r="R58" s="220"/>
      <c r="S58" s="220"/>
      <c r="T58" s="276"/>
      <c r="U58" s="220"/>
      <c r="V58" s="220"/>
    </row>
    <row r="59" spans="1:22">
      <c r="A59" s="164"/>
      <c r="B59" s="98" t="s">
        <v>106</v>
      </c>
      <c r="C59" s="218">
        <v>2021</v>
      </c>
      <c r="D59" s="199">
        <v>2026</v>
      </c>
      <c r="E59" s="170" t="s">
        <v>56</v>
      </c>
      <c r="F59" s="35" t="s">
        <v>48</v>
      </c>
      <c r="G59" s="45">
        <f t="shared" si="3"/>
        <v>15806892.66</v>
      </c>
      <c r="H59" s="82">
        <f>H60+H61</f>
        <v>2089558.36</v>
      </c>
      <c r="I59" s="45">
        <f>I60+I61</f>
        <v>1950666.28</v>
      </c>
      <c r="J59" s="82">
        <f>J60+J61</f>
        <v>2186968.09</v>
      </c>
      <c r="K59" s="83">
        <f t="shared" ref="K59:M59" si="22">K60+K61</f>
        <v>2958533.75</v>
      </c>
      <c r="L59" s="82">
        <f t="shared" si="22"/>
        <v>3310583.09</v>
      </c>
      <c r="M59" s="82">
        <f t="shared" si="22"/>
        <v>3310583.09</v>
      </c>
      <c r="N59" s="167" t="s">
        <v>97</v>
      </c>
      <c r="O59" s="164" t="s">
        <v>28</v>
      </c>
      <c r="P59" s="218">
        <v>70</v>
      </c>
      <c r="Q59" s="218">
        <v>70</v>
      </c>
      <c r="R59" s="218">
        <v>70</v>
      </c>
      <c r="S59" s="218">
        <v>70</v>
      </c>
      <c r="T59" s="274">
        <v>75</v>
      </c>
      <c r="U59" s="218">
        <v>70</v>
      </c>
      <c r="V59" s="218">
        <v>70</v>
      </c>
    </row>
    <row r="60" spans="1:22" ht="63">
      <c r="A60" s="165"/>
      <c r="B60" s="167" t="s">
        <v>87</v>
      </c>
      <c r="C60" s="219"/>
      <c r="D60" s="199"/>
      <c r="E60" s="170"/>
      <c r="F60" s="35" t="s">
        <v>52</v>
      </c>
      <c r="G60" s="45">
        <f t="shared" si="3"/>
        <v>15806892.66</v>
      </c>
      <c r="H60" s="82">
        <v>2089558.36</v>
      </c>
      <c r="I60" s="45">
        <v>1950666.28</v>
      </c>
      <c r="J60" s="82">
        <v>2186968.09</v>
      </c>
      <c r="K60" s="138">
        <v>2958533.75</v>
      </c>
      <c r="L60" s="45">
        <v>3310583.09</v>
      </c>
      <c r="M60" s="111">
        <v>3310583.09</v>
      </c>
      <c r="N60" s="168"/>
      <c r="O60" s="165"/>
      <c r="P60" s="219"/>
      <c r="Q60" s="219"/>
      <c r="R60" s="219"/>
      <c r="S60" s="219"/>
      <c r="T60" s="275"/>
      <c r="U60" s="219"/>
      <c r="V60" s="219"/>
    </row>
    <row r="61" spans="1:22" ht="34.15" customHeight="1">
      <c r="A61" s="166"/>
      <c r="B61" s="169"/>
      <c r="C61" s="220"/>
      <c r="D61" s="199"/>
      <c r="E61" s="170"/>
      <c r="F61" s="35" t="s">
        <v>53</v>
      </c>
      <c r="G61" s="45">
        <f t="shared" si="3"/>
        <v>0</v>
      </c>
      <c r="H61" s="82">
        <v>0</v>
      </c>
      <c r="I61" s="45">
        <v>0</v>
      </c>
      <c r="J61" s="82">
        <v>0</v>
      </c>
      <c r="K61" s="138">
        <v>0</v>
      </c>
      <c r="L61" s="45">
        <v>0</v>
      </c>
      <c r="M61" s="111">
        <v>0</v>
      </c>
      <c r="N61" s="169"/>
      <c r="O61" s="166"/>
      <c r="P61" s="220"/>
      <c r="Q61" s="220"/>
      <c r="R61" s="220"/>
      <c r="S61" s="220"/>
      <c r="T61" s="276"/>
      <c r="U61" s="220"/>
      <c r="V61" s="220"/>
    </row>
    <row r="62" spans="1:22" ht="19.149999999999999" customHeight="1">
      <c r="A62" s="164"/>
      <c r="B62" s="98" t="s">
        <v>176</v>
      </c>
      <c r="C62" s="218">
        <v>2021</v>
      </c>
      <c r="D62" s="199">
        <v>2026</v>
      </c>
      <c r="E62" s="170" t="s">
        <v>56</v>
      </c>
      <c r="F62" s="35" t="s">
        <v>48</v>
      </c>
      <c r="G62" s="45">
        <f t="shared" si="3"/>
        <v>934571</v>
      </c>
      <c r="H62" s="82">
        <f>H63+H64</f>
        <v>108153</v>
      </c>
      <c r="I62" s="45">
        <f>I63+I64</f>
        <v>117746</v>
      </c>
      <c r="J62" s="82">
        <f>J63+J64</f>
        <v>138737</v>
      </c>
      <c r="K62" s="83">
        <f t="shared" ref="K62:M62" si="23">K63+K64</f>
        <v>172143</v>
      </c>
      <c r="L62" s="82">
        <f t="shared" si="23"/>
        <v>189875</v>
      </c>
      <c r="M62" s="82">
        <f t="shared" si="23"/>
        <v>207917</v>
      </c>
      <c r="N62" s="167" t="s">
        <v>98</v>
      </c>
      <c r="O62" s="164" t="s">
        <v>99</v>
      </c>
      <c r="P62" s="218">
        <v>3</v>
      </c>
      <c r="Q62" s="218">
        <v>3</v>
      </c>
      <c r="R62" s="218">
        <v>3</v>
      </c>
      <c r="S62" s="218">
        <v>3</v>
      </c>
      <c r="T62" s="274">
        <v>3</v>
      </c>
      <c r="U62" s="218">
        <v>3</v>
      </c>
      <c r="V62" s="218"/>
    </row>
    <row r="63" spans="1:22" ht="46.15" customHeight="1">
      <c r="A63" s="165"/>
      <c r="B63" s="167" t="s">
        <v>89</v>
      </c>
      <c r="C63" s="219"/>
      <c r="D63" s="199"/>
      <c r="E63" s="170"/>
      <c r="F63" s="35" t="s">
        <v>52</v>
      </c>
      <c r="G63" s="45">
        <f t="shared" si="3"/>
        <v>0</v>
      </c>
      <c r="H63" s="82">
        <v>0</v>
      </c>
      <c r="I63" s="45">
        <v>0</v>
      </c>
      <c r="J63" s="82">
        <v>0</v>
      </c>
      <c r="K63" s="138">
        <v>0</v>
      </c>
      <c r="L63" s="45">
        <v>0</v>
      </c>
      <c r="M63" s="111">
        <v>0</v>
      </c>
      <c r="N63" s="168"/>
      <c r="O63" s="165"/>
      <c r="P63" s="219"/>
      <c r="Q63" s="219"/>
      <c r="R63" s="219"/>
      <c r="S63" s="219"/>
      <c r="T63" s="275"/>
      <c r="U63" s="219"/>
      <c r="V63" s="219"/>
    </row>
    <row r="64" spans="1:22" ht="37.9" customHeight="1">
      <c r="A64" s="166"/>
      <c r="B64" s="169"/>
      <c r="C64" s="220"/>
      <c r="D64" s="199"/>
      <c r="E64" s="170"/>
      <c r="F64" s="35" t="s">
        <v>53</v>
      </c>
      <c r="G64" s="45">
        <f t="shared" si="3"/>
        <v>934571</v>
      </c>
      <c r="H64" s="82">
        <v>108153</v>
      </c>
      <c r="I64" s="45">
        <v>117746</v>
      </c>
      <c r="J64" s="82">
        <v>138737</v>
      </c>
      <c r="K64" s="138">
        <v>172143</v>
      </c>
      <c r="L64" s="45">
        <v>189875</v>
      </c>
      <c r="M64" s="111">
        <v>207917</v>
      </c>
      <c r="N64" s="169"/>
      <c r="O64" s="166"/>
      <c r="P64" s="220"/>
      <c r="Q64" s="220"/>
      <c r="R64" s="220"/>
      <c r="S64" s="220"/>
      <c r="T64" s="276"/>
      <c r="U64" s="220"/>
      <c r="V64" s="220"/>
    </row>
    <row r="65" spans="1:22" ht="19.149999999999999" customHeight="1">
      <c r="A65" s="164"/>
      <c r="B65" s="98" t="s">
        <v>132</v>
      </c>
      <c r="C65" s="218">
        <v>2021</v>
      </c>
      <c r="D65" s="199">
        <v>2026</v>
      </c>
      <c r="E65" s="170" t="s">
        <v>56</v>
      </c>
      <c r="F65" s="35" t="s">
        <v>48</v>
      </c>
      <c r="G65" s="45">
        <f t="shared" si="3"/>
        <v>1298146.47</v>
      </c>
      <c r="H65" s="82">
        <f>H66+H67</f>
        <v>368429</v>
      </c>
      <c r="I65" s="45">
        <f>I66+I67</f>
        <v>262538.11</v>
      </c>
      <c r="J65" s="82">
        <f>J66+J67</f>
        <v>239521.36</v>
      </c>
      <c r="K65" s="83">
        <f t="shared" ref="K65:M65" si="24">K66+K67</f>
        <v>427658</v>
      </c>
      <c r="L65" s="82">
        <f t="shared" si="24"/>
        <v>0</v>
      </c>
      <c r="M65" s="82">
        <f t="shared" si="24"/>
        <v>0</v>
      </c>
      <c r="N65" s="167" t="s">
        <v>100</v>
      </c>
      <c r="O65" s="164" t="s">
        <v>2</v>
      </c>
      <c r="P65" s="218">
        <v>5</v>
      </c>
      <c r="Q65" s="218">
        <v>5</v>
      </c>
      <c r="R65" s="218">
        <v>4</v>
      </c>
      <c r="S65" s="218">
        <v>4</v>
      </c>
      <c r="T65" s="274">
        <v>4</v>
      </c>
      <c r="U65" s="218">
        <v>0</v>
      </c>
      <c r="V65" s="218">
        <v>0</v>
      </c>
    </row>
    <row r="66" spans="1:22" ht="54.6" customHeight="1">
      <c r="A66" s="165"/>
      <c r="B66" s="167" t="s">
        <v>90</v>
      </c>
      <c r="C66" s="219"/>
      <c r="D66" s="199"/>
      <c r="E66" s="170"/>
      <c r="F66" s="35" t="s">
        <v>52</v>
      </c>
      <c r="G66" s="45">
        <f t="shared" si="3"/>
        <v>1298146.47</v>
      </c>
      <c r="H66" s="82">
        <v>368429</v>
      </c>
      <c r="I66" s="45">
        <v>262538.11</v>
      </c>
      <c r="J66" s="82">
        <v>239521.36</v>
      </c>
      <c r="K66" s="138">
        <v>427658</v>
      </c>
      <c r="L66" s="45">
        <v>0</v>
      </c>
      <c r="M66" s="111">
        <v>0</v>
      </c>
      <c r="N66" s="168"/>
      <c r="O66" s="165"/>
      <c r="P66" s="219"/>
      <c r="Q66" s="219"/>
      <c r="R66" s="219"/>
      <c r="S66" s="219"/>
      <c r="T66" s="275"/>
      <c r="U66" s="219"/>
      <c r="V66" s="219"/>
    </row>
    <row r="67" spans="1:22" ht="45.6" customHeight="1">
      <c r="A67" s="166"/>
      <c r="B67" s="169"/>
      <c r="C67" s="220"/>
      <c r="D67" s="199"/>
      <c r="E67" s="170"/>
      <c r="F67" s="35" t="s">
        <v>53</v>
      </c>
      <c r="G67" s="45">
        <f t="shared" si="3"/>
        <v>0</v>
      </c>
      <c r="H67" s="82">
        <v>0</v>
      </c>
      <c r="I67" s="45">
        <v>0</v>
      </c>
      <c r="J67" s="82">
        <v>0</v>
      </c>
      <c r="K67" s="138">
        <v>0</v>
      </c>
      <c r="L67" s="45">
        <v>0</v>
      </c>
      <c r="M67" s="111">
        <v>0</v>
      </c>
      <c r="N67" s="169"/>
      <c r="O67" s="166"/>
      <c r="P67" s="220"/>
      <c r="Q67" s="220"/>
      <c r="R67" s="220"/>
      <c r="S67" s="220"/>
      <c r="T67" s="276"/>
      <c r="U67" s="220"/>
      <c r="V67" s="220"/>
    </row>
    <row r="68" spans="1:22" ht="19.149999999999999" customHeight="1">
      <c r="A68" s="164"/>
      <c r="B68" s="98" t="s">
        <v>177</v>
      </c>
      <c r="C68" s="218">
        <v>2021</v>
      </c>
      <c r="D68" s="199">
        <v>2026</v>
      </c>
      <c r="E68" s="170" t="s">
        <v>56</v>
      </c>
      <c r="F68" s="35" t="s">
        <v>48</v>
      </c>
      <c r="G68" s="45">
        <f t="shared" si="3"/>
        <v>123165</v>
      </c>
      <c r="H68" s="82">
        <f>H69+H70</f>
        <v>101832</v>
      </c>
      <c r="I68" s="45">
        <f>I69+I70</f>
        <v>14071</v>
      </c>
      <c r="J68" s="82">
        <f>J69+J70</f>
        <v>7262</v>
      </c>
      <c r="K68" s="138"/>
      <c r="L68" s="45"/>
      <c r="M68" s="111"/>
      <c r="N68" s="167" t="s">
        <v>100</v>
      </c>
      <c r="O68" s="164" t="s">
        <v>2</v>
      </c>
      <c r="P68" s="218">
        <v>5</v>
      </c>
      <c r="Q68" s="218">
        <v>5</v>
      </c>
      <c r="R68" s="218">
        <v>5</v>
      </c>
      <c r="S68" s="218">
        <v>4</v>
      </c>
      <c r="T68" s="274">
        <v>3</v>
      </c>
      <c r="U68" s="218">
        <v>0</v>
      </c>
      <c r="V68" s="218">
        <v>0</v>
      </c>
    </row>
    <row r="69" spans="1:22" ht="49.15" customHeight="1">
      <c r="A69" s="165"/>
      <c r="B69" s="167" t="s">
        <v>91</v>
      </c>
      <c r="C69" s="219"/>
      <c r="D69" s="199"/>
      <c r="E69" s="170"/>
      <c r="F69" s="35" t="s">
        <v>52</v>
      </c>
      <c r="G69" s="45">
        <f t="shared" si="3"/>
        <v>0</v>
      </c>
      <c r="H69" s="82">
        <v>0</v>
      </c>
      <c r="I69" s="45">
        <v>0</v>
      </c>
      <c r="J69" s="82">
        <v>0</v>
      </c>
      <c r="K69" s="138">
        <v>0</v>
      </c>
      <c r="L69" s="45">
        <v>0</v>
      </c>
      <c r="M69" s="111">
        <v>0</v>
      </c>
      <c r="N69" s="168"/>
      <c r="O69" s="165"/>
      <c r="P69" s="219"/>
      <c r="Q69" s="219"/>
      <c r="R69" s="219"/>
      <c r="S69" s="219"/>
      <c r="T69" s="275"/>
      <c r="U69" s="219"/>
      <c r="V69" s="219"/>
    </row>
    <row r="70" spans="1:22" ht="39" customHeight="1">
      <c r="A70" s="166"/>
      <c r="B70" s="169"/>
      <c r="C70" s="220"/>
      <c r="D70" s="199"/>
      <c r="E70" s="170"/>
      <c r="F70" s="35" t="s">
        <v>53</v>
      </c>
      <c r="G70" s="45">
        <f t="shared" si="3"/>
        <v>132961</v>
      </c>
      <c r="H70" s="82">
        <v>101832</v>
      </c>
      <c r="I70" s="45">
        <v>14071</v>
      </c>
      <c r="J70" s="82">
        <v>7262</v>
      </c>
      <c r="K70" s="138">
        <v>9796</v>
      </c>
      <c r="L70" s="45">
        <v>0</v>
      </c>
      <c r="M70" s="111">
        <v>0</v>
      </c>
      <c r="N70" s="169"/>
      <c r="O70" s="166"/>
      <c r="P70" s="220"/>
      <c r="Q70" s="220"/>
      <c r="R70" s="220"/>
      <c r="S70" s="220"/>
      <c r="T70" s="276"/>
      <c r="U70" s="220"/>
      <c r="V70" s="220"/>
    </row>
    <row r="71" spans="1:22" ht="31.5">
      <c r="A71" s="163" t="s">
        <v>49</v>
      </c>
      <c r="B71" s="163"/>
      <c r="C71" s="221"/>
      <c r="D71" s="221"/>
      <c r="E71" s="163" t="s">
        <v>56</v>
      </c>
      <c r="F71" s="20" t="s">
        <v>48</v>
      </c>
      <c r="G71" s="46">
        <f t="shared" si="3"/>
        <v>50016519.789999999</v>
      </c>
      <c r="H71" s="113">
        <f t="shared" ref="H71" si="25">H72+H73</f>
        <v>8354981.8300000001</v>
      </c>
      <c r="I71" s="46">
        <f>I72+I73</f>
        <v>8026273.2800000012</v>
      </c>
      <c r="J71" s="113">
        <f>J72+J73</f>
        <v>8288144.4100000001</v>
      </c>
      <c r="K71" s="107">
        <f>K72+K73</f>
        <v>9199527.7199999988</v>
      </c>
      <c r="L71" s="113">
        <f t="shared" ref="K71:M71" si="26">L72+L73</f>
        <v>8182472.8399999999</v>
      </c>
      <c r="M71" s="113">
        <f t="shared" si="26"/>
        <v>7965119.71</v>
      </c>
      <c r="N71" s="226" t="s">
        <v>47</v>
      </c>
      <c r="O71" s="148" t="s">
        <v>47</v>
      </c>
      <c r="P71" s="148" t="s">
        <v>47</v>
      </c>
      <c r="Q71" s="148" t="s">
        <v>47</v>
      </c>
      <c r="R71" s="148" t="s">
        <v>47</v>
      </c>
      <c r="S71" s="148" t="s">
        <v>47</v>
      </c>
      <c r="T71" s="151" t="s">
        <v>47</v>
      </c>
      <c r="U71" s="148" t="s">
        <v>47</v>
      </c>
      <c r="V71" s="148" t="s">
        <v>169</v>
      </c>
    </row>
    <row r="72" spans="1:22" ht="48.75" customHeight="1">
      <c r="A72" s="163"/>
      <c r="B72" s="163"/>
      <c r="C72" s="221"/>
      <c r="D72" s="221"/>
      <c r="E72" s="163"/>
      <c r="F72" s="20" t="s">
        <v>52</v>
      </c>
      <c r="G72" s="46">
        <f t="shared" si="3"/>
        <v>48779388.220000006</v>
      </c>
      <c r="H72" s="113">
        <f>H21+H39</f>
        <v>8142288.8300000001</v>
      </c>
      <c r="I72" s="46">
        <f>I21+I39</f>
        <v>7735093.7100000009</v>
      </c>
      <c r="J72" s="46">
        <f t="shared" ref="J72:M72" si="27">J21+J39</f>
        <v>8139014.4100000001</v>
      </c>
      <c r="K72" s="112">
        <f>K21+K39</f>
        <v>9013190.7199999988</v>
      </c>
      <c r="L72" s="46">
        <f t="shared" si="27"/>
        <v>7992597.8399999999</v>
      </c>
      <c r="M72" s="46">
        <f t="shared" si="27"/>
        <v>7757202.71</v>
      </c>
      <c r="N72" s="227"/>
      <c r="O72" s="149"/>
      <c r="P72" s="149"/>
      <c r="Q72" s="149"/>
      <c r="R72" s="149"/>
      <c r="S72" s="149"/>
      <c r="T72" s="152"/>
      <c r="U72" s="149"/>
      <c r="V72" s="149"/>
    </row>
    <row r="73" spans="1:22" ht="47.25">
      <c r="A73" s="163"/>
      <c r="B73" s="163"/>
      <c r="C73" s="221"/>
      <c r="D73" s="221"/>
      <c r="E73" s="163"/>
      <c r="F73" s="20" t="s">
        <v>53</v>
      </c>
      <c r="G73" s="46">
        <f t="shared" si="3"/>
        <v>1237131.57</v>
      </c>
      <c r="H73" s="113">
        <f>H40+H22</f>
        <v>212693</v>
      </c>
      <c r="I73" s="46">
        <f>I40</f>
        <v>291179.57</v>
      </c>
      <c r="J73" s="113">
        <f>J40+J25</f>
        <v>149130</v>
      </c>
      <c r="K73" s="107">
        <f>K40+K25</f>
        <v>186337</v>
      </c>
      <c r="L73" s="113">
        <f t="shared" ref="K73:M73" si="28">L40+L25</f>
        <v>189875</v>
      </c>
      <c r="M73" s="113">
        <f t="shared" si="28"/>
        <v>207917</v>
      </c>
      <c r="N73" s="228"/>
      <c r="O73" s="150"/>
      <c r="P73" s="150"/>
      <c r="Q73" s="150"/>
      <c r="R73" s="150"/>
      <c r="S73" s="150"/>
      <c r="T73" s="153"/>
      <c r="U73" s="150"/>
      <c r="V73" s="150"/>
    </row>
    <row r="74" spans="1:22" ht="18.75" customHeight="1">
      <c r="A74" s="171" t="s">
        <v>71</v>
      </c>
      <c r="B74" s="172"/>
      <c r="C74" s="297" t="s">
        <v>60</v>
      </c>
      <c r="D74" s="298"/>
      <c r="E74" s="298"/>
      <c r="F74" s="298"/>
      <c r="G74" s="298"/>
      <c r="H74" s="298"/>
      <c r="I74" s="298"/>
      <c r="J74" s="298"/>
      <c r="K74" s="298"/>
      <c r="L74" s="298"/>
      <c r="M74" s="298"/>
      <c r="N74" s="298"/>
      <c r="O74" s="298"/>
      <c r="P74" s="298"/>
      <c r="Q74" s="298"/>
      <c r="R74" s="298"/>
      <c r="S74" s="298"/>
      <c r="T74" s="298"/>
      <c r="U74" s="298"/>
      <c r="V74" s="298"/>
    </row>
    <row r="75" spans="1:22" ht="46.15" customHeight="1">
      <c r="A75" s="173"/>
      <c r="B75" s="174"/>
      <c r="C75" s="299"/>
      <c r="D75" s="300"/>
      <c r="E75" s="300"/>
      <c r="F75" s="300"/>
      <c r="G75" s="300"/>
      <c r="H75" s="300"/>
      <c r="I75" s="300"/>
      <c r="J75" s="300"/>
      <c r="K75" s="300"/>
      <c r="L75" s="300"/>
      <c r="M75" s="300"/>
      <c r="N75" s="300"/>
      <c r="O75" s="300"/>
      <c r="P75" s="300"/>
      <c r="Q75" s="300"/>
      <c r="R75" s="300"/>
      <c r="S75" s="300"/>
      <c r="T75" s="300"/>
      <c r="U75" s="300"/>
      <c r="V75" s="300"/>
    </row>
    <row r="76" spans="1:22" hidden="1">
      <c r="A76" s="175"/>
      <c r="B76" s="176"/>
      <c r="C76" s="301"/>
      <c r="D76" s="302"/>
      <c r="E76" s="302"/>
      <c r="F76" s="302"/>
      <c r="G76" s="302"/>
      <c r="H76" s="302"/>
      <c r="I76" s="302"/>
      <c r="J76" s="302"/>
      <c r="K76" s="302"/>
      <c r="L76" s="302"/>
      <c r="M76" s="302"/>
      <c r="N76" s="302"/>
      <c r="O76" s="302"/>
      <c r="P76" s="302"/>
      <c r="Q76" s="302"/>
      <c r="R76" s="302"/>
      <c r="S76" s="302"/>
      <c r="T76" s="302"/>
      <c r="U76" s="302"/>
      <c r="V76" s="302"/>
    </row>
    <row r="77" spans="1:22" ht="32.25" customHeight="1">
      <c r="A77" s="211">
        <v>1</v>
      </c>
      <c r="B77" s="9" t="s">
        <v>22</v>
      </c>
      <c r="C77" s="199">
        <v>2021</v>
      </c>
      <c r="D77" s="199">
        <v>2026</v>
      </c>
      <c r="E77" s="170" t="s">
        <v>56</v>
      </c>
      <c r="F77" s="10" t="s">
        <v>48</v>
      </c>
      <c r="G77" s="48">
        <f>H77+I77+J77+K77+L77+M77</f>
        <v>14887997.25</v>
      </c>
      <c r="H77" s="114">
        <f t="shared" ref="H77:M77" si="29">H80</f>
        <v>1249548.4300000002</v>
      </c>
      <c r="I77" s="47">
        <f t="shared" si="29"/>
        <v>7217093.0999999996</v>
      </c>
      <c r="J77" s="114">
        <f t="shared" si="29"/>
        <v>1802089</v>
      </c>
      <c r="K77" s="108">
        <f t="shared" si="29"/>
        <v>2583353.7199999997</v>
      </c>
      <c r="L77" s="114">
        <f t="shared" si="29"/>
        <v>1037383</v>
      </c>
      <c r="M77" s="114">
        <f t="shared" si="29"/>
        <v>998530</v>
      </c>
      <c r="N77" s="190" t="s">
        <v>47</v>
      </c>
      <c r="O77" s="190" t="s">
        <v>47</v>
      </c>
      <c r="P77" s="190" t="s">
        <v>47</v>
      </c>
      <c r="Q77" s="184" t="s">
        <v>47</v>
      </c>
      <c r="R77" s="184" t="s">
        <v>47</v>
      </c>
      <c r="S77" s="184" t="s">
        <v>47</v>
      </c>
      <c r="T77" s="223" t="s">
        <v>47</v>
      </c>
      <c r="U77" s="187" t="s">
        <v>47</v>
      </c>
      <c r="V77" s="202" t="s">
        <v>169</v>
      </c>
    </row>
    <row r="78" spans="1:22" ht="48.75" customHeight="1">
      <c r="A78" s="206"/>
      <c r="B78" s="206" t="s">
        <v>61</v>
      </c>
      <c r="C78" s="199"/>
      <c r="D78" s="199"/>
      <c r="E78" s="170"/>
      <c r="F78" s="11" t="s">
        <v>3</v>
      </c>
      <c r="G78" s="48">
        <f>H78+I78+J78+K78+L78+M78</f>
        <v>9262588.0099999998</v>
      </c>
      <c r="H78" s="114">
        <f t="shared" ref="H78:M78" si="30">H81</f>
        <v>1249548.4300000002</v>
      </c>
      <c r="I78" s="47">
        <f t="shared" si="30"/>
        <v>1591683.8599999999</v>
      </c>
      <c r="J78" s="114">
        <f t="shared" si="30"/>
        <v>1802089</v>
      </c>
      <c r="K78" s="108">
        <f t="shared" si="30"/>
        <v>2583353.7199999997</v>
      </c>
      <c r="L78" s="114">
        <f t="shared" si="30"/>
        <v>1037383</v>
      </c>
      <c r="M78" s="114">
        <f t="shared" si="30"/>
        <v>998530</v>
      </c>
      <c r="N78" s="190"/>
      <c r="O78" s="190"/>
      <c r="P78" s="190"/>
      <c r="Q78" s="185"/>
      <c r="R78" s="185"/>
      <c r="S78" s="185"/>
      <c r="T78" s="224"/>
      <c r="U78" s="188"/>
      <c r="V78" s="202"/>
    </row>
    <row r="79" spans="1:22" ht="36" customHeight="1">
      <c r="A79" s="207"/>
      <c r="B79" s="207"/>
      <c r="C79" s="199"/>
      <c r="D79" s="199"/>
      <c r="E79" s="170"/>
      <c r="F79" s="11" t="s">
        <v>4</v>
      </c>
      <c r="G79" s="48">
        <f t="shared" ref="G79:G142" si="31">H79+I79+J79+K79+L79+M79</f>
        <v>5625409.2400000002</v>
      </c>
      <c r="H79" s="82">
        <v>0</v>
      </c>
      <c r="I79" s="45">
        <f>I82</f>
        <v>5625409.2400000002</v>
      </c>
      <c r="J79" s="45">
        <f t="shared" ref="J79:M79" si="32">J82</f>
        <v>0</v>
      </c>
      <c r="K79" s="45">
        <f t="shared" si="32"/>
        <v>0</v>
      </c>
      <c r="L79" s="45">
        <f t="shared" si="32"/>
        <v>0</v>
      </c>
      <c r="M79" s="45">
        <f t="shared" si="32"/>
        <v>0</v>
      </c>
      <c r="N79" s="190"/>
      <c r="O79" s="190"/>
      <c r="P79" s="190"/>
      <c r="Q79" s="186"/>
      <c r="R79" s="186"/>
      <c r="S79" s="186"/>
      <c r="T79" s="225"/>
      <c r="U79" s="189"/>
      <c r="V79" s="202"/>
    </row>
    <row r="80" spans="1:22" ht="18.75" customHeight="1">
      <c r="A80" s="203"/>
      <c r="B80" s="17" t="s">
        <v>5</v>
      </c>
      <c r="C80" s="199">
        <v>2021</v>
      </c>
      <c r="D80" s="199">
        <v>2026</v>
      </c>
      <c r="E80" s="170" t="s">
        <v>56</v>
      </c>
      <c r="F80" s="10" t="s">
        <v>48</v>
      </c>
      <c r="G80" s="48">
        <f t="shared" si="31"/>
        <v>14887997.25</v>
      </c>
      <c r="H80" s="114">
        <f t="shared" ref="H80:M80" si="33">H81+H82</f>
        <v>1249548.4300000002</v>
      </c>
      <c r="I80" s="47">
        <f t="shared" si="33"/>
        <v>7217093.0999999996</v>
      </c>
      <c r="J80" s="114">
        <f t="shared" si="33"/>
        <v>1802089</v>
      </c>
      <c r="K80" s="108">
        <f t="shared" si="33"/>
        <v>2583353.7199999997</v>
      </c>
      <c r="L80" s="114">
        <f t="shared" si="33"/>
        <v>1037383</v>
      </c>
      <c r="M80" s="114">
        <f t="shared" si="33"/>
        <v>998530</v>
      </c>
      <c r="N80" s="190" t="s">
        <v>47</v>
      </c>
      <c r="O80" s="190" t="s">
        <v>47</v>
      </c>
      <c r="P80" s="190" t="s">
        <v>47</v>
      </c>
      <c r="Q80" s="184" t="s">
        <v>47</v>
      </c>
      <c r="R80" s="184" t="s">
        <v>47</v>
      </c>
      <c r="S80" s="184" t="s">
        <v>47</v>
      </c>
      <c r="T80" s="223" t="s">
        <v>47</v>
      </c>
      <c r="U80" s="187" t="s">
        <v>47</v>
      </c>
      <c r="V80" s="202" t="s">
        <v>169</v>
      </c>
    </row>
    <row r="81" spans="1:22" ht="52.15" customHeight="1">
      <c r="A81" s="204"/>
      <c r="B81" s="206" t="s">
        <v>6</v>
      </c>
      <c r="C81" s="199"/>
      <c r="D81" s="199"/>
      <c r="E81" s="170"/>
      <c r="F81" s="11" t="s">
        <v>3</v>
      </c>
      <c r="G81" s="48">
        <f t="shared" si="31"/>
        <v>9262588.0099999998</v>
      </c>
      <c r="H81" s="114">
        <f t="shared" ref="H81" si="34">H84+H87+H90</f>
        <v>1249548.4300000002</v>
      </c>
      <c r="I81" s="47">
        <f>I84+I87+I90+I102+I105+I108</f>
        <v>1591683.8599999999</v>
      </c>
      <c r="J81" s="114">
        <f t="shared" ref="J81:M81" si="35">J84+J87+J90</f>
        <v>1802089</v>
      </c>
      <c r="K81" s="108">
        <f t="shared" si="35"/>
        <v>2583353.7199999997</v>
      </c>
      <c r="L81" s="114">
        <f t="shared" si="35"/>
        <v>1037383</v>
      </c>
      <c r="M81" s="114">
        <f t="shared" si="35"/>
        <v>998530</v>
      </c>
      <c r="N81" s="190"/>
      <c r="O81" s="190"/>
      <c r="P81" s="190"/>
      <c r="Q81" s="185"/>
      <c r="R81" s="185"/>
      <c r="S81" s="185"/>
      <c r="T81" s="224"/>
      <c r="U81" s="188"/>
      <c r="V81" s="202"/>
    </row>
    <row r="82" spans="1:22" ht="39.6" customHeight="1">
      <c r="A82" s="205"/>
      <c r="B82" s="222"/>
      <c r="C82" s="199"/>
      <c r="D82" s="199"/>
      <c r="E82" s="170"/>
      <c r="F82" s="29" t="s">
        <v>4</v>
      </c>
      <c r="G82" s="48">
        <f t="shared" si="31"/>
        <v>5625409.2400000002</v>
      </c>
      <c r="H82" s="82">
        <f t="shared" ref="H82" si="36">H85+H88+H91</f>
        <v>0</v>
      </c>
      <c r="I82" s="45">
        <f>I85+I88+I91+I103+I109</f>
        <v>5625409.2400000002</v>
      </c>
      <c r="J82" s="82">
        <f t="shared" ref="J82:M82" si="37">J85+J88+J91</f>
        <v>0</v>
      </c>
      <c r="K82" s="82">
        <f t="shared" si="37"/>
        <v>0</v>
      </c>
      <c r="L82" s="82">
        <f t="shared" si="37"/>
        <v>0</v>
      </c>
      <c r="M82" s="82">
        <f t="shared" si="37"/>
        <v>0</v>
      </c>
      <c r="N82" s="190"/>
      <c r="O82" s="190"/>
      <c r="P82" s="190"/>
      <c r="Q82" s="186"/>
      <c r="R82" s="186"/>
      <c r="S82" s="186"/>
      <c r="T82" s="225"/>
      <c r="U82" s="189"/>
      <c r="V82" s="202"/>
    </row>
    <row r="83" spans="1:22" ht="18.75" customHeight="1">
      <c r="A83" s="203"/>
      <c r="B83" s="9" t="s">
        <v>7</v>
      </c>
      <c r="C83" s="199">
        <v>2021</v>
      </c>
      <c r="D83" s="199">
        <v>2026</v>
      </c>
      <c r="E83" s="170" t="s">
        <v>56</v>
      </c>
      <c r="F83" s="10" t="s">
        <v>48</v>
      </c>
      <c r="G83" s="48">
        <f t="shared" si="31"/>
        <v>7117921.9299999997</v>
      </c>
      <c r="H83" s="114">
        <f t="shared" ref="H83:M83" si="38">H84+H85</f>
        <v>992368.43</v>
      </c>
      <c r="I83" s="47">
        <f t="shared" si="38"/>
        <v>1186003.5</v>
      </c>
      <c r="J83" s="114">
        <f t="shared" si="38"/>
        <v>1479093</v>
      </c>
      <c r="K83" s="108">
        <f t="shared" si="38"/>
        <v>2024544</v>
      </c>
      <c r="L83" s="114">
        <f t="shared" si="38"/>
        <v>737383</v>
      </c>
      <c r="M83" s="114">
        <f t="shared" si="38"/>
        <v>698530</v>
      </c>
      <c r="N83" s="191" t="s">
        <v>0</v>
      </c>
      <c r="O83" s="190" t="s">
        <v>1</v>
      </c>
      <c r="P83" s="190">
        <v>1556</v>
      </c>
      <c r="Q83" s="184">
        <v>260</v>
      </c>
      <c r="R83" s="184">
        <v>260</v>
      </c>
      <c r="S83" s="184">
        <v>260</v>
      </c>
      <c r="T83" s="223">
        <v>260</v>
      </c>
      <c r="U83" s="187">
        <v>260</v>
      </c>
      <c r="V83" s="202">
        <v>260</v>
      </c>
    </row>
    <row r="84" spans="1:22" ht="46.9" customHeight="1">
      <c r="A84" s="204"/>
      <c r="B84" s="206" t="s">
        <v>8</v>
      </c>
      <c r="C84" s="199"/>
      <c r="D84" s="199"/>
      <c r="E84" s="170"/>
      <c r="F84" s="11" t="s">
        <v>3</v>
      </c>
      <c r="G84" s="48">
        <f t="shared" si="31"/>
        <v>7117921.9299999997</v>
      </c>
      <c r="H84" s="114">
        <v>992368.43</v>
      </c>
      <c r="I84" s="47">
        <v>1186003.5</v>
      </c>
      <c r="J84" s="114">
        <v>1479093</v>
      </c>
      <c r="K84" s="139">
        <v>2024544</v>
      </c>
      <c r="L84" s="47">
        <v>737383</v>
      </c>
      <c r="M84" s="47">
        <v>698530</v>
      </c>
      <c r="N84" s="192"/>
      <c r="O84" s="190"/>
      <c r="P84" s="190"/>
      <c r="Q84" s="185"/>
      <c r="R84" s="185"/>
      <c r="S84" s="185"/>
      <c r="T84" s="224"/>
      <c r="U84" s="188"/>
      <c r="V84" s="202"/>
    </row>
    <row r="85" spans="1:22" ht="48">
      <c r="A85" s="205"/>
      <c r="B85" s="207"/>
      <c r="C85" s="199"/>
      <c r="D85" s="199"/>
      <c r="E85" s="170"/>
      <c r="F85" s="11" t="s">
        <v>4</v>
      </c>
      <c r="G85" s="48">
        <f t="shared" si="31"/>
        <v>0</v>
      </c>
      <c r="H85" s="82">
        <v>0</v>
      </c>
      <c r="I85" s="45">
        <v>0</v>
      </c>
      <c r="J85" s="82">
        <v>0</v>
      </c>
      <c r="K85" s="138">
        <v>0</v>
      </c>
      <c r="L85" s="45">
        <v>0</v>
      </c>
      <c r="M85" s="45">
        <v>0</v>
      </c>
      <c r="N85" s="193"/>
      <c r="O85" s="190"/>
      <c r="P85" s="190"/>
      <c r="Q85" s="186"/>
      <c r="R85" s="186"/>
      <c r="S85" s="186"/>
      <c r="T85" s="225"/>
      <c r="U85" s="189"/>
      <c r="V85" s="202"/>
    </row>
    <row r="86" spans="1:22" ht="21" customHeight="1">
      <c r="A86" s="203"/>
      <c r="B86" s="12" t="s">
        <v>9</v>
      </c>
      <c r="C86" s="198">
        <v>2021</v>
      </c>
      <c r="D86" s="199">
        <v>2026</v>
      </c>
      <c r="E86" s="170" t="s">
        <v>56</v>
      </c>
      <c r="F86" s="10" t="s">
        <v>48</v>
      </c>
      <c r="G86" s="48">
        <f t="shared" si="31"/>
        <v>1738985.72</v>
      </c>
      <c r="H86" s="114">
        <f t="shared" ref="H86:M86" si="39">H87+H88</f>
        <v>257180</v>
      </c>
      <c r="I86" s="47">
        <f t="shared" si="39"/>
        <v>0</v>
      </c>
      <c r="J86" s="114">
        <f t="shared" si="39"/>
        <v>322996</v>
      </c>
      <c r="K86" s="108">
        <f t="shared" si="39"/>
        <v>558809.72</v>
      </c>
      <c r="L86" s="114">
        <f t="shared" si="39"/>
        <v>300000</v>
      </c>
      <c r="M86" s="114">
        <f t="shared" si="39"/>
        <v>300000</v>
      </c>
      <c r="N86" s="191" t="s">
        <v>0</v>
      </c>
      <c r="O86" s="190" t="s">
        <v>1</v>
      </c>
      <c r="P86" s="190">
        <v>1890</v>
      </c>
      <c r="Q86" s="184">
        <v>100</v>
      </c>
      <c r="R86" s="184">
        <v>0</v>
      </c>
      <c r="S86" s="184">
        <v>100</v>
      </c>
      <c r="T86" s="223">
        <v>100</v>
      </c>
      <c r="U86" s="187">
        <v>100</v>
      </c>
      <c r="V86" s="202">
        <v>100</v>
      </c>
    </row>
    <row r="87" spans="1:22" ht="51" customHeight="1">
      <c r="A87" s="204"/>
      <c r="B87" s="200" t="s">
        <v>10</v>
      </c>
      <c r="C87" s="198"/>
      <c r="D87" s="199"/>
      <c r="E87" s="170"/>
      <c r="F87" s="11" t="s">
        <v>3</v>
      </c>
      <c r="G87" s="48">
        <f t="shared" si="31"/>
        <v>1738985.72</v>
      </c>
      <c r="H87" s="114">
        <v>257180</v>
      </c>
      <c r="I87" s="47">
        <v>0</v>
      </c>
      <c r="J87" s="114">
        <v>322996</v>
      </c>
      <c r="K87" s="139">
        <v>558809.72</v>
      </c>
      <c r="L87" s="47">
        <v>300000</v>
      </c>
      <c r="M87" s="47">
        <v>300000</v>
      </c>
      <c r="N87" s="192"/>
      <c r="O87" s="190"/>
      <c r="P87" s="190"/>
      <c r="Q87" s="185"/>
      <c r="R87" s="185"/>
      <c r="S87" s="185"/>
      <c r="T87" s="224"/>
      <c r="U87" s="188"/>
      <c r="V87" s="202"/>
    </row>
    <row r="88" spans="1:22" ht="48">
      <c r="A88" s="205"/>
      <c r="B88" s="201"/>
      <c r="C88" s="198"/>
      <c r="D88" s="199"/>
      <c r="E88" s="170"/>
      <c r="F88" s="11" t="s">
        <v>4</v>
      </c>
      <c r="G88" s="48">
        <f t="shared" si="31"/>
        <v>0</v>
      </c>
      <c r="H88" s="82">
        <v>0</v>
      </c>
      <c r="I88" s="45">
        <v>0</v>
      </c>
      <c r="J88" s="82">
        <v>0</v>
      </c>
      <c r="K88" s="138">
        <v>0</v>
      </c>
      <c r="L88" s="45">
        <v>0</v>
      </c>
      <c r="M88" s="45">
        <v>0</v>
      </c>
      <c r="N88" s="193"/>
      <c r="O88" s="190"/>
      <c r="P88" s="190"/>
      <c r="Q88" s="186"/>
      <c r="R88" s="186"/>
      <c r="S88" s="186"/>
      <c r="T88" s="225"/>
      <c r="U88" s="189"/>
      <c r="V88" s="202"/>
    </row>
    <row r="89" spans="1:22" ht="18.75" customHeight="1">
      <c r="A89" s="203"/>
      <c r="B89" s="9" t="s">
        <v>11</v>
      </c>
      <c r="C89" s="198">
        <v>2021</v>
      </c>
      <c r="D89" s="199">
        <v>2026</v>
      </c>
      <c r="E89" s="170" t="s">
        <v>56</v>
      </c>
      <c r="F89" s="10" t="s">
        <v>48</v>
      </c>
      <c r="G89" s="48">
        <f t="shared" si="31"/>
        <v>0</v>
      </c>
      <c r="H89" s="114">
        <f t="shared" ref="H89:M89" si="40">H90+H91</f>
        <v>0</v>
      </c>
      <c r="I89" s="47">
        <f t="shared" si="40"/>
        <v>0</v>
      </c>
      <c r="J89" s="114">
        <f t="shared" si="40"/>
        <v>0</v>
      </c>
      <c r="K89" s="108">
        <f t="shared" si="40"/>
        <v>0</v>
      </c>
      <c r="L89" s="114">
        <f t="shared" si="40"/>
        <v>0</v>
      </c>
      <c r="M89" s="114">
        <f t="shared" si="40"/>
        <v>0</v>
      </c>
      <c r="N89" s="208" t="s">
        <v>12</v>
      </c>
      <c r="O89" s="190" t="s">
        <v>2</v>
      </c>
      <c r="P89" s="190">
        <v>2</v>
      </c>
      <c r="Q89" s="184">
        <v>0</v>
      </c>
      <c r="R89" s="184">
        <v>0</v>
      </c>
      <c r="S89" s="184" t="s">
        <v>169</v>
      </c>
      <c r="T89" s="223">
        <v>0</v>
      </c>
      <c r="U89" s="187">
        <v>0</v>
      </c>
      <c r="V89" s="202">
        <v>0</v>
      </c>
    </row>
    <row r="90" spans="1:22" ht="48" customHeight="1">
      <c r="A90" s="204"/>
      <c r="B90" s="206" t="s">
        <v>13</v>
      </c>
      <c r="C90" s="198"/>
      <c r="D90" s="199"/>
      <c r="E90" s="170"/>
      <c r="F90" s="11" t="s">
        <v>3</v>
      </c>
      <c r="G90" s="48">
        <f t="shared" si="31"/>
        <v>0</v>
      </c>
      <c r="H90" s="114">
        <v>0</v>
      </c>
      <c r="I90" s="47">
        <v>0</v>
      </c>
      <c r="J90" s="114">
        <v>0</v>
      </c>
      <c r="K90" s="139">
        <v>0</v>
      </c>
      <c r="L90" s="47">
        <v>0</v>
      </c>
      <c r="M90" s="47">
        <v>0</v>
      </c>
      <c r="N90" s="209"/>
      <c r="O90" s="190"/>
      <c r="P90" s="190"/>
      <c r="Q90" s="185"/>
      <c r="R90" s="185"/>
      <c r="S90" s="185"/>
      <c r="T90" s="224"/>
      <c r="U90" s="188"/>
      <c r="V90" s="202"/>
    </row>
    <row r="91" spans="1:22" ht="33.75" customHeight="1">
      <c r="A91" s="205"/>
      <c r="B91" s="207"/>
      <c r="C91" s="198"/>
      <c r="D91" s="199"/>
      <c r="E91" s="170"/>
      <c r="F91" s="11" t="s">
        <v>4</v>
      </c>
      <c r="G91" s="48">
        <f t="shared" si="31"/>
        <v>0</v>
      </c>
      <c r="H91" s="82">
        <v>0</v>
      </c>
      <c r="I91" s="45">
        <v>0</v>
      </c>
      <c r="J91" s="82">
        <v>0</v>
      </c>
      <c r="K91" s="138">
        <v>0</v>
      </c>
      <c r="L91" s="45">
        <v>0</v>
      </c>
      <c r="M91" s="45">
        <v>0</v>
      </c>
      <c r="N91" s="210"/>
      <c r="O91" s="190"/>
      <c r="P91" s="190"/>
      <c r="Q91" s="186"/>
      <c r="R91" s="186"/>
      <c r="S91" s="186"/>
      <c r="T91" s="225"/>
      <c r="U91" s="189"/>
      <c r="V91" s="202"/>
    </row>
    <row r="92" spans="1:22" ht="24.6" customHeight="1">
      <c r="A92" s="212"/>
      <c r="B92" s="34" t="s">
        <v>101</v>
      </c>
      <c r="C92" s="215">
        <v>2021</v>
      </c>
      <c r="D92" s="199">
        <v>2026</v>
      </c>
      <c r="E92" s="170" t="s">
        <v>56</v>
      </c>
      <c r="F92" s="10" t="s">
        <v>48</v>
      </c>
      <c r="G92" s="48">
        <f t="shared" si="31"/>
        <v>0</v>
      </c>
      <c r="H92" s="82">
        <f t="shared" ref="H92:M92" si="41">H93+H94</f>
        <v>0</v>
      </c>
      <c r="I92" s="45">
        <f t="shared" si="41"/>
        <v>0</v>
      </c>
      <c r="J92" s="82">
        <f t="shared" si="41"/>
        <v>0</v>
      </c>
      <c r="K92" s="83">
        <f t="shared" si="41"/>
        <v>0</v>
      </c>
      <c r="L92" s="82">
        <f t="shared" si="41"/>
        <v>0</v>
      </c>
      <c r="M92" s="82">
        <f t="shared" si="41"/>
        <v>0</v>
      </c>
      <c r="N92" s="191" t="s">
        <v>0</v>
      </c>
      <c r="O92" s="187" t="s">
        <v>76</v>
      </c>
      <c r="P92" s="187"/>
      <c r="Q92" s="184">
        <v>0</v>
      </c>
      <c r="R92" s="184">
        <v>0</v>
      </c>
      <c r="S92" s="184" t="s">
        <v>169</v>
      </c>
      <c r="T92" s="223">
        <v>0</v>
      </c>
      <c r="U92" s="187">
        <v>0</v>
      </c>
      <c r="V92" s="184">
        <v>0</v>
      </c>
    </row>
    <row r="93" spans="1:22" ht="33.75" customHeight="1">
      <c r="A93" s="213"/>
      <c r="B93" s="168" t="s">
        <v>75</v>
      </c>
      <c r="C93" s="216"/>
      <c r="D93" s="199"/>
      <c r="E93" s="170"/>
      <c r="F93" s="11" t="s">
        <v>3</v>
      </c>
      <c r="G93" s="48">
        <f t="shared" si="31"/>
        <v>0</v>
      </c>
      <c r="H93" s="82">
        <v>0</v>
      </c>
      <c r="I93" s="45">
        <v>0</v>
      </c>
      <c r="J93" s="82">
        <v>0</v>
      </c>
      <c r="K93" s="138">
        <v>0</v>
      </c>
      <c r="L93" s="45">
        <v>0</v>
      </c>
      <c r="M93" s="45">
        <v>0</v>
      </c>
      <c r="N93" s="192"/>
      <c r="O93" s="188"/>
      <c r="P93" s="188"/>
      <c r="Q93" s="185"/>
      <c r="R93" s="185"/>
      <c r="S93" s="185"/>
      <c r="T93" s="224"/>
      <c r="U93" s="188"/>
      <c r="V93" s="185"/>
    </row>
    <row r="94" spans="1:22" ht="33.75" customHeight="1">
      <c r="A94" s="214"/>
      <c r="B94" s="169"/>
      <c r="C94" s="217"/>
      <c r="D94" s="199"/>
      <c r="E94" s="170"/>
      <c r="F94" s="11" t="s">
        <v>4</v>
      </c>
      <c r="G94" s="48">
        <f t="shared" si="31"/>
        <v>0</v>
      </c>
      <c r="H94" s="82">
        <v>0</v>
      </c>
      <c r="I94" s="45">
        <v>0</v>
      </c>
      <c r="J94" s="82">
        <v>0</v>
      </c>
      <c r="K94" s="138">
        <v>0</v>
      </c>
      <c r="L94" s="45">
        <v>0</v>
      </c>
      <c r="M94" s="45">
        <v>0</v>
      </c>
      <c r="N94" s="193"/>
      <c r="O94" s="189"/>
      <c r="P94" s="189"/>
      <c r="Q94" s="186"/>
      <c r="R94" s="186"/>
      <c r="S94" s="186"/>
      <c r="T94" s="225"/>
      <c r="U94" s="189"/>
      <c r="V94" s="186"/>
    </row>
    <row r="95" spans="1:22" ht="19.149999999999999" customHeight="1">
      <c r="A95" s="212"/>
      <c r="B95" s="40" t="s">
        <v>112</v>
      </c>
      <c r="C95" s="215">
        <v>2018</v>
      </c>
      <c r="D95" s="199">
        <v>2025</v>
      </c>
      <c r="E95" s="170" t="s">
        <v>56</v>
      </c>
      <c r="F95" s="10" t="s">
        <v>48</v>
      </c>
      <c r="G95" s="48">
        <f t="shared" si="31"/>
        <v>0</v>
      </c>
      <c r="H95" s="82">
        <v>0</v>
      </c>
      <c r="I95" s="45">
        <v>0</v>
      </c>
      <c r="J95" s="82">
        <v>0</v>
      </c>
      <c r="K95" s="83">
        <v>0</v>
      </c>
      <c r="L95" s="82">
        <v>0</v>
      </c>
      <c r="M95" s="82">
        <v>0</v>
      </c>
      <c r="N95" s="191" t="s">
        <v>0</v>
      </c>
      <c r="O95" s="187" t="s">
        <v>76</v>
      </c>
      <c r="P95" s="187"/>
      <c r="Q95" s="184">
        <v>0</v>
      </c>
      <c r="R95" s="184">
        <v>0</v>
      </c>
      <c r="S95" s="184" t="s">
        <v>169</v>
      </c>
      <c r="T95" s="223">
        <v>0</v>
      </c>
      <c r="U95" s="187">
        <v>0</v>
      </c>
      <c r="V95" s="184">
        <v>0</v>
      </c>
    </row>
    <row r="96" spans="1:22" ht="60" customHeight="1">
      <c r="A96" s="213"/>
      <c r="B96" s="168" t="s">
        <v>113</v>
      </c>
      <c r="C96" s="216"/>
      <c r="D96" s="199"/>
      <c r="E96" s="170"/>
      <c r="F96" s="11" t="s">
        <v>3</v>
      </c>
      <c r="G96" s="48">
        <f t="shared" si="31"/>
        <v>0</v>
      </c>
      <c r="H96" s="82">
        <v>0</v>
      </c>
      <c r="I96" s="45">
        <v>0</v>
      </c>
      <c r="J96" s="82">
        <v>0</v>
      </c>
      <c r="K96" s="138">
        <v>0</v>
      </c>
      <c r="L96" s="45">
        <v>0</v>
      </c>
      <c r="M96" s="45">
        <v>0</v>
      </c>
      <c r="N96" s="192"/>
      <c r="O96" s="188"/>
      <c r="P96" s="188"/>
      <c r="Q96" s="185"/>
      <c r="R96" s="185"/>
      <c r="S96" s="185"/>
      <c r="T96" s="224"/>
      <c r="U96" s="188"/>
      <c r="V96" s="185"/>
    </row>
    <row r="97" spans="1:22" ht="46.9" customHeight="1">
      <c r="A97" s="214"/>
      <c r="B97" s="169"/>
      <c r="C97" s="217"/>
      <c r="D97" s="199"/>
      <c r="E97" s="170"/>
      <c r="F97" s="11" t="s">
        <v>4</v>
      </c>
      <c r="G97" s="48">
        <f t="shared" si="31"/>
        <v>0</v>
      </c>
      <c r="H97" s="82">
        <v>0</v>
      </c>
      <c r="I97" s="45">
        <v>0</v>
      </c>
      <c r="J97" s="82">
        <v>0</v>
      </c>
      <c r="K97" s="138">
        <v>0</v>
      </c>
      <c r="L97" s="45">
        <v>0</v>
      </c>
      <c r="M97" s="45">
        <v>0</v>
      </c>
      <c r="N97" s="193"/>
      <c r="O97" s="189"/>
      <c r="P97" s="189"/>
      <c r="Q97" s="186"/>
      <c r="R97" s="186"/>
      <c r="S97" s="186"/>
      <c r="T97" s="225"/>
      <c r="U97" s="189"/>
      <c r="V97" s="186"/>
    </row>
    <row r="98" spans="1:22" ht="19.899999999999999" customHeight="1">
      <c r="A98" s="212"/>
      <c r="B98" s="34" t="s">
        <v>114</v>
      </c>
      <c r="C98" s="215">
        <v>2021</v>
      </c>
      <c r="D98" s="199">
        <v>2026</v>
      </c>
      <c r="E98" s="170" t="s">
        <v>56</v>
      </c>
      <c r="F98" s="10" t="s">
        <v>48</v>
      </c>
      <c r="G98" s="48">
        <f t="shared" si="31"/>
        <v>0</v>
      </c>
      <c r="H98" s="82">
        <v>0</v>
      </c>
      <c r="I98" s="45">
        <v>0</v>
      </c>
      <c r="J98" s="82">
        <v>0</v>
      </c>
      <c r="K98" s="83">
        <v>0</v>
      </c>
      <c r="L98" s="82">
        <v>0</v>
      </c>
      <c r="M98" s="82">
        <v>0</v>
      </c>
      <c r="N98" s="191" t="s">
        <v>0</v>
      </c>
      <c r="O98" s="187" t="s">
        <v>76</v>
      </c>
      <c r="P98" s="187"/>
      <c r="Q98" s="184">
        <v>0</v>
      </c>
      <c r="R98" s="184">
        <v>0</v>
      </c>
      <c r="S98" s="184" t="s">
        <v>169</v>
      </c>
      <c r="T98" s="223">
        <v>0</v>
      </c>
      <c r="U98" s="187">
        <v>0</v>
      </c>
      <c r="V98" s="184">
        <v>0</v>
      </c>
    </row>
    <row r="99" spans="1:22" ht="60.6" customHeight="1">
      <c r="A99" s="213"/>
      <c r="B99" s="168" t="s">
        <v>115</v>
      </c>
      <c r="C99" s="216"/>
      <c r="D99" s="199"/>
      <c r="E99" s="170"/>
      <c r="F99" s="11" t="s">
        <v>3</v>
      </c>
      <c r="G99" s="48">
        <f t="shared" si="31"/>
        <v>0</v>
      </c>
      <c r="H99" s="82">
        <v>0</v>
      </c>
      <c r="I99" s="45">
        <v>0</v>
      </c>
      <c r="J99" s="82">
        <v>0</v>
      </c>
      <c r="K99" s="138">
        <v>0</v>
      </c>
      <c r="L99" s="45">
        <v>0</v>
      </c>
      <c r="M99" s="45">
        <v>0</v>
      </c>
      <c r="N99" s="192"/>
      <c r="O99" s="188"/>
      <c r="P99" s="188"/>
      <c r="Q99" s="185"/>
      <c r="R99" s="185"/>
      <c r="S99" s="185"/>
      <c r="T99" s="224"/>
      <c r="U99" s="188"/>
      <c r="V99" s="185"/>
    </row>
    <row r="100" spans="1:22" ht="58.15" customHeight="1">
      <c r="A100" s="214"/>
      <c r="B100" s="169"/>
      <c r="C100" s="217"/>
      <c r="D100" s="199"/>
      <c r="E100" s="170"/>
      <c r="F100" s="11" t="s">
        <v>4</v>
      </c>
      <c r="G100" s="48">
        <f t="shared" si="31"/>
        <v>0</v>
      </c>
      <c r="H100" s="82">
        <v>0</v>
      </c>
      <c r="I100" s="45">
        <v>0</v>
      </c>
      <c r="J100" s="82">
        <v>0</v>
      </c>
      <c r="K100" s="138">
        <v>0</v>
      </c>
      <c r="L100" s="45">
        <v>0</v>
      </c>
      <c r="M100" s="45">
        <v>0</v>
      </c>
      <c r="N100" s="193"/>
      <c r="O100" s="189"/>
      <c r="P100" s="189"/>
      <c r="Q100" s="186"/>
      <c r="R100" s="186"/>
      <c r="S100" s="186"/>
      <c r="T100" s="225"/>
      <c r="U100" s="189"/>
      <c r="V100" s="186"/>
    </row>
    <row r="101" spans="1:22" ht="31.15" customHeight="1">
      <c r="A101" s="212"/>
      <c r="B101" s="34" t="s">
        <v>150</v>
      </c>
      <c r="C101" s="215">
        <v>2021</v>
      </c>
      <c r="D101" s="199">
        <v>2026</v>
      </c>
      <c r="E101" s="170" t="s">
        <v>56</v>
      </c>
      <c r="F101" s="10" t="s">
        <v>48</v>
      </c>
      <c r="G101" s="48">
        <f t="shared" si="31"/>
        <v>5337290.4000000004</v>
      </c>
      <c r="H101" s="82">
        <f t="shared" ref="H101:M101" si="42">H102+H103</f>
        <v>0</v>
      </c>
      <c r="I101" s="45">
        <f t="shared" si="42"/>
        <v>5337290.4000000004</v>
      </c>
      <c r="J101" s="82">
        <f t="shared" si="42"/>
        <v>0</v>
      </c>
      <c r="K101" s="83">
        <f t="shared" si="42"/>
        <v>0</v>
      </c>
      <c r="L101" s="82">
        <f t="shared" si="42"/>
        <v>0</v>
      </c>
      <c r="M101" s="82">
        <f t="shared" si="42"/>
        <v>0</v>
      </c>
      <c r="N101" s="191" t="s">
        <v>0</v>
      </c>
      <c r="O101" s="187" t="s">
        <v>153</v>
      </c>
      <c r="P101" s="187"/>
      <c r="Q101" s="184">
        <v>0</v>
      </c>
      <c r="R101" s="184">
        <v>5.2865000000000002</v>
      </c>
      <c r="S101" s="184" t="s">
        <v>169</v>
      </c>
      <c r="T101" s="223">
        <v>0</v>
      </c>
      <c r="U101" s="187">
        <v>0</v>
      </c>
      <c r="V101" s="184">
        <v>0</v>
      </c>
    </row>
    <row r="102" spans="1:22" ht="61.15" customHeight="1">
      <c r="A102" s="213"/>
      <c r="B102" s="168" t="s">
        <v>154</v>
      </c>
      <c r="C102" s="216"/>
      <c r="D102" s="199"/>
      <c r="E102" s="170"/>
      <c r="F102" s="11" t="s">
        <v>3</v>
      </c>
      <c r="G102" s="48">
        <f t="shared" si="31"/>
        <v>365290.4</v>
      </c>
      <c r="H102" s="82">
        <v>0</v>
      </c>
      <c r="I102" s="45">
        <v>365290.4</v>
      </c>
      <c r="J102" s="82">
        <v>0</v>
      </c>
      <c r="K102" s="138">
        <v>0</v>
      </c>
      <c r="L102" s="45">
        <v>0</v>
      </c>
      <c r="M102" s="45">
        <v>0</v>
      </c>
      <c r="N102" s="192"/>
      <c r="O102" s="188"/>
      <c r="P102" s="188"/>
      <c r="Q102" s="185"/>
      <c r="R102" s="185"/>
      <c r="S102" s="185"/>
      <c r="T102" s="224"/>
      <c r="U102" s="188"/>
      <c r="V102" s="185"/>
    </row>
    <row r="103" spans="1:22" ht="58.15" customHeight="1">
      <c r="A103" s="214"/>
      <c r="B103" s="169"/>
      <c r="C103" s="217"/>
      <c r="D103" s="199"/>
      <c r="E103" s="170"/>
      <c r="F103" s="11" t="s">
        <v>4</v>
      </c>
      <c r="G103" s="48">
        <f t="shared" si="31"/>
        <v>4972000</v>
      </c>
      <c r="H103" s="82">
        <v>0</v>
      </c>
      <c r="I103" s="45">
        <v>4972000</v>
      </c>
      <c r="J103" s="82">
        <v>0</v>
      </c>
      <c r="K103" s="138">
        <v>0</v>
      </c>
      <c r="L103" s="45">
        <v>0</v>
      </c>
      <c r="M103" s="45">
        <v>0</v>
      </c>
      <c r="N103" s="193"/>
      <c r="O103" s="189"/>
      <c r="P103" s="189"/>
      <c r="Q103" s="186"/>
      <c r="R103" s="186"/>
      <c r="S103" s="186"/>
      <c r="T103" s="225"/>
      <c r="U103" s="189"/>
      <c r="V103" s="186"/>
    </row>
    <row r="104" spans="1:22" ht="20.45" customHeight="1">
      <c r="A104" s="212"/>
      <c r="B104" s="34" t="s">
        <v>120</v>
      </c>
      <c r="C104" s="215">
        <v>2021</v>
      </c>
      <c r="D104" s="199">
        <v>2026</v>
      </c>
      <c r="E104" s="170" t="s">
        <v>56</v>
      </c>
      <c r="F104" s="10" t="s">
        <v>48</v>
      </c>
      <c r="G104" s="48">
        <f t="shared" si="31"/>
        <v>6000</v>
      </c>
      <c r="H104" s="82">
        <f t="shared" ref="H104:M104" si="43">H105+H106</f>
        <v>0</v>
      </c>
      <c r="I104" s="45">
        <f t="shared" si="43"/>
        <v>6000</v>
      </c>
      <c r="J104" s="82">
        <f t="shared" si="43"/>
        <v>0</v>
      </c>
      <c r="K104" s="83">
        <f t="shared" si="43"/>
        <v>0</v>
      </c>
      <c r="L104" s="82">
        <f t="shared" si="43"/>
        <v>0</v>
      </c>
      <c r="M104" s="82">
        <f t="shared" si="43"/>
        <v>0</v>
      </c>
      <c r="N104" s="191" t="s">
        <v>152</v>
      </c>
      <c r="O104" s="187" t="s">
        <v>119</v>
      </c>
      <c r="P104" s="187"/>
      <c r="Q104" s="184">
        <v>0</v>
      </c>
      <c r="R104" s="184">
        <v>1</v>
      </c>
      <c r="S104" s="184" t="s">
        <v>169</v>
      </c>
      <c r="T104" s="223">
        <v>0</v>
      </c>
      <c r="U104" s="187">
        <v>0</v>
      </c>
      <c r="V104" s="184">
        <v>0</v>
      </c>
    </row>
    <row r="105" spans="1:22" ht="67.150000000000006" customHeight="1">
      <c r="A105" s="213"/>
      <c r="B105" s="168" t="s">
        <v>151</v>
      </c>
      <c r="C105" s="216"/>
      <c r="D105" s="199"/>
      <c r="E105" s="170"/>
      <c r="F105" s="11" t="s">
        <v>3</v>
      </c>
      <c r="G105" s="48">
        <f t="shared" si="31"/>
        <v>6000</v>
      </c>
      <c r="H105" s="82">
        <v>0</v>
      </c>
      <c r="I105" s="45">
        <v>6000</v>
      </c>
      <c r="J105" s="82">
        <v>0</v>
      </c>
      <c r="K105" s="138">
        <v>0</v>
      </c>
      <c r="L105" s="45">
        <v>0</v>
      </c>
      <c r="M105" s="45">
        <v>0</v>
      </c>
      <c r="N105" s="192"/>
      <c r="O105" s="188"/>
      <c r="P105" s="188"/>
      <c r="Q105" s="185"/>
      <c r="R105" s="185"/>
      <c r="S105" s="185"/>
      <c r="T105" s="224"/>
      <c r="U105" s="188"/>
      <c r="V105" s="185"/>
    </row>
    <row r="106" spans="1:22" ht="58.15" customHeight="1">
      <c r="A106" s="214"/>
      <c r="B106" s="169"/>
      <c r="C106" s="217"/>
      <c r="D106" s="199"/>
      <c r="E106" s="170"/>
      <c r="F106" s="11" t="s">
        <v>4</v>
      </c>
      <c r="G106" s="48">
        <f t="shared" si="31"/>
        <v>0</v>
      </c>
      <c r="H106" s="82">
        <v>0</v>
      </c>
      <c r="I106" s="45">
        <v>0</v>
      </c>
      <c r="J106" s="82">
        <v>0</v>
      </c>
      <c r="K106" s="138">
        <v>0</v>
      </c>
      <c r="L106" s="45">
        <v>0</v>
      </c>
      <c r="M106" s="45">
        <v>0</v>
      </c>
      <c r="N106" s="193"/>
      <c r="O106" s="189"/>
      <c r="P106" s="189"/>
      <c r="Q106" s="186"/>
      <c r="R106" s="186"/>
      <c r="S106" s="186"/>
      <c r="T106" s="225"/>
      <c r="U106" s="189"/>
      <c r="V106" s="186"/>
    </row>
    <row r="107" spans="1:22" ht="25.9" customHeight="1">
      <c r="A107" s="212"/>
      <c r="B107" s="34" t="s">
        <v>160</v>
      </c>
      <c r="C107" s="215">
        <v>2022</v>
      </c>
      <c r="D107" s="218">
        <v>2026</v>
      </c>
      <c r="E107" s="170" t="s">
        <v>56</v>
      </c>
      <c r="F107" s="10" t="s">
        <v>48</v>
      </c>
      <c r="G107" s="48">
        <f t="shared" si="31"/>
        <v>687799.2</v>
      </c>
      <c r="H107" s="82">
        <v>0</v>
      </c>
      <c r="I107" s="45">
        <f>I108+I109</f>
        <v>687799.2</v>
      </c>
      <c r="J107" s="82">
        <v>0</v>
      </c>
      <c r="K107" s="138"/>
      <c r="L107" s="45"/>
      <c r="M107" s="45"/>
      <c r="N107" s="191" t="s">
        <v>162</v>
      </c>
      <c r="O107" s="187" t="s">
        <v>119</v>
      </c>
      <c r="P107" s="187"/>
      <c r="Q107" s="184">
        <v>0</v>
      </c>
      <c r="R107" s="184">
        <v>3</v>
      </c>
      <c r="S107" s="184" t="s">
        <v>169</v>
      </c>
      <c r="T107" s="223">
        <v>0</v>
      </c>
      <c r="U107" s="187">
        <v>0</v>
      </c>
      <c r="V107" s="184">
        <v>0</v>
      </c>
    </row>
    <row r="108" spans="1:22" ht="100.9" customHeight="1">
      <c r="A108" s="213"/>
      <c r="B108" s="168" t="s">
        <v>161</v>
      </c>
      <c r="C108" s="216"/>
      <c r="D108" s="219"/>
      <c r="E108" s="170"/>
      <c r="F108" s="11" t="s">
        <v>3</v>
      </c>
      <c r="G108" s="48">
        <f t="shared" si="31"/>
        <v>34389.96</v>
      </c>
      <c r="H108" s="82">
        <v>0</v>
      </c>
      <c r="I108" s="45">
        <v>34389.96</v>
      </c>
      <c r="J108" s="82">
        <v>0</v>
      </c>
      <c r="K108" s="83">
        <v>0</v>
      </c>
      <c r="L108" s="82">
        <v>0</v>
      </c>
      <c r="M108" s="82">
        <v>0</v>
      </c>
      <c r="N108" s="192"/>
      <c r="O108" s="188"/>
      <c r="P108" s="188"/>
      <c r="Q108" s="185"/>
      <c r="R108" s="185"/>
      <c r="S108" s="185"/>
      <c r="T108" s="224"/>
      <c r="U108" s="188"/>
      <c r="V108" s="185"/>
    </row>
    <row r="109" spans="1:22" ht="122.45" customHeight="1">
      <c r="A109" s="214"/>
      <c r="B109" s="169"/>
      <c r="C109" s="217"/>
      <c r="D109" s="220"/>
      <c r="E109" s="170"/>
      <c r="F109" s="11" t="s">
        <v>4</v>
      </c>
      <c r="G109" s="48">
        <f t="shared" si="31"/>
        <v>653409.24</v>
      </c>
      <c r="H109" s="82">
        <v>0</v>
      </c>
      <c r="I109" s="45">
        <v>653409.24</v>
      </c>
      <c r="J109" s="82">
        <v>0</v>
      </c>
      <c r="K109" s="83">
        <v>0</v>
      </c>
      <c r="L109" s="82">
        <v>0</v>
      </c>
      <c r="M109" s="82">
        <v>0</v>
      </c>
      <c r="N109" s="193"/>
      <c r="O109" s="189"/>
      <c r="P109" s="189"/>
      <c r="Q109" s="186"/>
      <c r="R109" s="186"/>
      <c r="S109" s="186"/>
      <c r="T109" s="225"/>
      <c r="U109" s="189"/>
      <c r="V109" s="186"/>
    </row>
    <row r="110" spans="1:22" ht="32.25" customHeight="1">
      <c r="A110" s="211">
        <v>2</v>
      </c>
      <c r="B110" s="12" t="s">
        <v>23</v>
      </c>
      <c r="C110" s="215">
        <v>2021</v>
      </c>
      <c r="D110" s="199">
        <v>2026</v>
      </c>
      <c r="E110" s="215" t="s">
        <v>47</v>
      </c>
      <c r="F110" s="10" t="s">
        <v>48</v>
      </c>
      <c r="G110" s="48">
        <f t="shared" si="31"/>
        <v>1129331.26</v>
      </c>
      <c r="H110" s="114">
        <f t="shared" ref="H110:M110" si="44">H111+H112</f>
        <v>191884.43</v>
      </c>
      <c r="I110" s="47">
        <f t="shared" si="44"/>
        <v>341214.8</v>
      </c>
      <c r="J110" s="114">
        <f t="shared" si="44"/>
        <v>196232.03</v>
      </c>
      <c r="K110" s="108">
        <f t="shared" si="44"/>
        <v>400000</v>
      </c>
      <c r="L110" s="114">
        <f t="shared" si="44"/>
        <v>0</v>
      </c>
      <c r="M110" s="114">
        <f t="shared" si="44"/>
        <v>0</v>
      </c>
      <c r="N110" s="187" t="s">
        <v>47</v>
      </c>
      <c r="O110" s="187" t="s">
        <v>47</v>
      </c>
      <c r="P110" s="187" t="s">
        <v>47</v>
      </c>
      <c r="Q110" s="184" t="s">
        <v>47</v>
      </c>
      <c r="R110" s="184" t="s">
        <v>47</v>
      </c>
      <c r="S110" s="184" t="s">
        <v>47</v>
      </c>
      <c r="T110" s="223" t="s">
        <v>47</v>
      </c>
      <c r="U110" s="187" t="s">
        <v>47</v>
      </c>
      <c r="V110" s="184" t="s">
        <v>169</v>
      </c>
    </row>
    <row r="111" spans="1:22" ht="52.5" customHeight="1">
      <c r="A111" s="206"/>
      <c r="B111" s="206" t="s">
        <v>14</v>
      </c>
      <c r="C111" s="216"/>
      <c r="D111" s="199"/>
      <c r="E111" s="216"/>
      <c r="F111" s="11" t="s">
        <v>3</v>
      </c>
      <c r="G111" s="48">
        <f t="shared" si="31"/>
        <v>0</v>
      </c>
      <c r="H111" s="114">
        <v>0</v>
      </c>
      <c r="I111" s="47">
        <v>0</v>
      </c>
      <c r="J111" s="114">
        <v>0</v>
      </c>
      <c r="K111" s="108">
        <v>0</v>
      </c>
      <c r="L111" s="114">
        <v>0</v>
      </c>
      <c r="M111" s="114">
        <v>0</v>
      </c>
      <c r="N111" s="188"/>
      <c r="O111" s="188"/>
      <c r="P111" s="188"/>
      <c r="Q111" s="185"/>
      <c r="R111" s="185"/>
      <c r="S111" s="185"/>
      <c r="T111" s="224"/>
      <c r="U111" s="188"/>
      <c r="V111" s="185"/>
    </row>
    <row r="112" spans="1:22" ht="32.25" customHeight="1">
      <c r="A112" s="207"/>
      <c r="B112" s="207"/>
      <c r="C112" s="217"/>
      <c r="D112" s="199"/>
      <c r="E112" s="217"/>
      <c r="F112" s="11" t="s">
        <v>4</v>
      </c>
      <c r="G112" s="48">
        <f t="shared" si="31"/>
        <v>1129331.26</v>
      </c>
      <c r="H112" s="82">
        <f t="shared" ref="H112:M112" si="45">H115</f>
        <v>191884.43</v>
      </c>
      <c r="I112" s="45">
        <f t="shared" si="45"/>
        <v>341214.8</v>
      </c>
      <c r="J112" s="82">
        <f t="shared" si="45"/>
        <v>196232.03</v>
      </c>
      <c r="K112" s="83">
        <f t="shared" si="45"/>
        <v>400000</v>
      </c>
      <c r="L112" s="82">
        <f t="shared" si="45"/>
        <v>0</v>
      </c>
      <c r="M112" s="82">
        <f t="shared" si="45"/>
        <v>0</v>
      </c>
      <c r="N112" s="189"/>
      <c r="O112" s="189"/>
      <c r="P112" s="189"/>
      <c r="Q112" s="186"/>
      <c r="R112" s="186"/>
      <c r="S112" s="186"/>
      <c r="T112" s="225"/>
      <c r="U112" s="189"/>
      <c r="V112" s="186"/>
    </row>
    <row r="113" spans="1:22" ht="18.75" customHeight="1">
      <c r="A113" s="197"/>
      <c r="B113" s="12" t="s">
        <v>5</v>
      </c>
      <c r="C113" s="198">
        <v>2021</v>
      </c>
      <c r="D113" s="199">
        <v>2026</v>
      </c>
      <c r="E113" s="170" t="s">
        <v>56</v>
      </c>
      <c r="F113" s="10" t="s">
        <v>48</v>
      </c>
      <c r="G113" s="48">
        <f t="shared" si="31"/>
        <v>1129331.26</v>
      </c>
      <c r="H113" s="114">
        <f t="shared" ref="H113:M113" si="46">H114+H115</f>
        <v>191884.43</v>
      </c>
      <c r="I113" s="47">
        <f t="shared" si="46"/>
        <v>341214.8</v>
      </c>
      <c r="J113" s="114">
        <f t="shared" si="46"/>
        <v>196232.03</v>
      </c>
      <c r="K113" s="108">
        <f t="shared" si="46"/>
        <v>400000</v>
      </c>
      <c r="L113" s="114">
        <f t="shared" si="46"/>
        <v>0</v>
      </c>
      <c r="M113" s="114">
        <f t="shared" si="46"/>
        <v>0</v>
      </c>
      <c r="N113" s="190" t="s">
        <v>47</v>
      </c>
      <c r="O113" s="190" t="s">
        <v>47</v>
      </c>
      <c r="P113" s="190" t="s">
        <v>47</v>
      </c>
      <c r="Q113" s="184" t="s">
        <v>47</v>
      </c>
      <c r="R113" s="184" t="s">
        <v>47</v>
      </c>
      <c r="S113" s="184" t="s">
        <v>47</v>
      </c>
      <c r="T113" s="223" t="s">
        <v>47</v>
      </c>
      <c r="U113" s="187" t="s">
        <v>47</v>
      </c>
      <c r="V113" s="202" t="s">
        <v>169</v>
      </c>
    </row>
    <row r="114" spans="1:22" ht="51" customHeight="1">
      <c r="A114" s="197"/>
      <c r="B114" s="200" t="s">
        <v>15</v>
      </c>
      <c r="C114" s="198"/>
      <c r="D114" s="199"/>
      <c r="E114" s="170"/>
      <c r="F114" s="11" t="s">
        <v>3</v>
      </c>
      <c r="G114" s="48">
        <f t="shared" si="31"/>
        <v>0</v>
      </c>
      <c r="H114" s="114">
        <f t="shared" ref="H114:M114" si="47">H117+H120</f>
        <v>0</v>
      </c>
      <c r="I114" s="47">
        <f t="shared" si="47"/>
        <v>0</v>
      </c>
      <c r="J114" s="114">
        <f t="shared" si="47"/>
        <v>0</v>
      </c>
      <c r="K114" s="108">
        <f t="shared" si="47"/>
        <v>0</v>
      </c>
      <c r="L114" s="114">
        <f t="shared" si="47"/>
        <v>0</v>
      </c>
      <c r="M114" s="114">
        <f t="shared" si="47"/>
        <v>0</v>
      </c>
      <c r="N114" s="190"/>
      <c r="O114" s="190"/>
      <c r="P114" s="190"/>
      <c r="Q114" s="185"/>
      <c r="R114" s="185"/>
      <c r="S114" s="185"/>
      <c r="T114" s="224"/>
      <c r="U114" s="188"/>
      <c r="V114" s="202"/>
    </row>
    <row r="115" spans="1:22" ht="33.6" customHeight="1">
      <c r="A115" s="197"/>
      <c r="B115" s="201"/>
      <c r="C115" s="198"/>
      <c r="D115" s="199"/>
      <c r="E115" s="170"/>
      <c r="F115" s="11" t="s">
        <v>4</v>
      </c>
      <c r="G115" s="48">
        <f t="shared" si="31"/>
        <v>1129331.26</v>
      </c>
      <c r="H115" s="82">
        <f t="shared" ref="H115:I115" si="48">H118+H121</f>
        <v>191884.43</v>
      </c>
      <c r="I115" s="45">
        <f t="shared" si="48"/>
        <v>341214.8</v>
      </c>
      <c r="J115" s="82">
        <f>J118+J121</f>
        <v>196232.03</v>
      </c>
      <c r="K115" s="83">
        <f t="shared" ref="K115:M115" si="49">K118+K121</f>
        <v>400000</v>
      </c>
      <c r="L115" s="82">
        <f t="shared" si="49"/>
        <v>0</v>
      </c>
      <c r="M115" s="82">
        <f t="shared" si="49"/>
        <v>0</v>
      </c>
      <c r="N115" s="190"/>
      <c r="O115" s="190"/>
      <c r="P115" s="190"/>
      <c r="Q115" s="186"/>
      <c r="R115" s="186"/>
      <c r="S115" s="186"/>
      <c r="T115" s="225"/>
      <c r="U115" s="189"/>
      <c r="V115" s="202"/>
    </row>
    <row r="116" spans="1:22" ht="21" customHeight="1">
      <c r="A116" s="194"/>
      <c r="B116" s="167" t="s">
        <v>102</v>
      </c>
      <c r="C116" s="215">
        <v>2021</v>
      </c>
      <c r="D116" s="199">
        <v>2026</v>
      </c>
      <c r="E116" s="170" t="s">
        <v>56</v>
      </c>
      <c r="F116" s="10" t="s">
        <v>48</v>
      </c>
      <c r="G116" s="48">
        <f t="shared" si="31"/>
        <v>1129331.26</v>
      </c>
      <c r="H116" s="82">
        <f t="shared" ref="H116:M116" si="50">H117+H118</f>
        <v>191884.43</v>
      </c>
      <c r="I116" s="45">
        <f t="shared" si="50"/>
        <v>341214.8</v>
      </c>
      <c r="J116" s="82">
        <f t="shared" si="50"/>
        <v>196232.03</v>
      </c>
      <c r="K116" s="83">
        <f t="shared" si="50"/>
        <v>400000</v>
      </c>
      <c r="L116" s="82">
        <f t="shared" si="50"/>
        <v>0</v>
      </c>
      <c r="M116" s="82">
        <f t="shared" si="50"/>
        <v>0</v>
      </c>
      <c r="N116" s="191" t="s">
        <v>131</v>
      </c>
      <c r="O116" s="187" t="s">
        <v>125</v>
      </c>
      <c r="P116" s="187">
        <v>0</v>
      </c>
      <c r="Q116" s="184">
        <v>5</v>
      </c>
      <c r="R116" s="184">
        <v>1</v>
      </c>
      <c r="S116" s="184">
        <v>1</v>
      </c>
      <c r="T116" s="223">
        <v>20</v>
      </c>
      <c r="U116" s="187">
        <v>0</v>
      </c>
      <c r="V116" s="184">
        <v>0</v>
      </c>
    </row>
    <row r="117" spans="1:22" ht="46.9" customHeight="1">
      <c r="A117" s="195"/>
      <c r="B117" s="168"/>
      <c r="C117" s="216"/>
      <c r="D117" s="199"/>
      <c r="E117" s="170"/>
      <c r="F117" s="11" t="s">
        <v>3</v>
      </c>
      <c r="G117" s="48">
        <f t="shared" si="31"/>
        <v>0</v>
      </c>
      <c r="H117" s="82">
        <v>0</v>
      </c>
      <c r="I117" s="45">
        <v>0</v>
      </c>
      <c r="J117" s="82">
        <v>0</v>
      </c>
      <c r="K117" s="138"/>
      <c r="L117" s="45"/>
      <c r="M117" s="45"/>
      <c r="N117" s="192"/>
      <c r="O117" s="188"/>
      <c r="P117" s="188"/>
      <c r="Q117" s="185"/>
      <c r="R117" s="185"/>
      <c r="S117" s="185"/>
      <c r="T117" s="224"/>
      <c r="U117" s="188"/>
      <c r="V117" s="185"/>
    </row>
    <row r="118" spans="1:22" ht="35.25" customHeight="1">
      <c r="A118" s="196"/>
      <c r="B118" s="169"/>
      <c r="C118" s="217"/>
      <c r="D118" s="199"/>
      <c r="E118" s="170"/>
      <c r="F118" s="11" t="s">
        <v>4</v>
      </c>
      <c r="G118" s="48">
        <f t="shared" si="31"/>
        <v>1129331.26</v>
      </c>
      <c r="H118" s="82">
        <v>191884.43</v>
      </c>
      <c r="I118" s="45">
        <v>341214.8</v>
      </c>
      <c r="J118" s="82">
        <v>196232.03</v>
      </c>
      <c r="K118" s="138">
        <v>400000</v>
      </c>
      <c r="L118" s="45">
        <v>0</v>
      </c>
      <c r="M118" s="45">
        <v>0</v>
      </c>
      <c r="N118" s="193"/>
      <c r="O118" s="189"/>
      <c r="P118" s="189"/>
      <c r="Q118" s="186"/>
      <c r="R118" s="186"/>
      <c r="S118" s="186"/>
      <c r="T118" s="225"/>
      <c r="U118" s="189"/>
      <c r="V118" s="186"/>
    </row>
    <row r="119" spans="1:22" ht="19.899999999999999" customHeight="1">
      <c r="A119" s="194"/>
      <c r="B119" s="167" t="s">
        <v>103</v>
      </c>
      <c r="C119" s="215">
        <v>2021</v>
      </c>
      <c r="D119" s="199">
        <v>2026</v>
      </c>
      <c r="E119" s="170" t="s">
        <v>56</v>
      </c>
      <c r="F119" s="10" t="s">
        <v>48</v>
      </c>
      <c r="G119" s="48">
        <f t="shared" si="31"/>
        <v>0</v>
      </c>
      <c r="H119" s="82">
        <f t="shared" ref="H119:M119" si="51">H120+H121</f>
        <v>0</v>
      </c>
      <c r="I119" s="45">
        <f t="shared" si="51"/>
        <v>0</v>
      </c>
      <c r="J119" s="82">
        <f t="shared" si="51"/>
        <v>0</v>
      </c>
      <c r="K119" s="83">
        <f t="shared" si="51"/>
        <v>0</v>
      </c>
      <c r="L119" s="82">
        <f t="shared" si="51"/>
        <v>0</v>
      </c>
      <c r="M119" s="82">
        <f t="shared" si="51"/>
        <v>0</v>
      </c>
      <c r="N119" s="167" t="s">
        <v>111</v>
      </c>
      <c r="O119" s="187" t="s">
        <v>2</v>
      </c>
      <c r="P119" s="187">
        <v>0</v>
      </c>
      <c r="Q119" s="184">
        <v>0</v>
      </c>
      <c r="R119" s="184">
        <v>0</v>
      </c>
      <c r="S119" s="184" t="s">
        <v>169</v>
      </c>
      <c r="T119" s="223">
        <v>0</v>
      </c>
      <c r="U119" s="187">
        <v>0</v>
      </c>
      <c r="V119" s="184">
        <v>0</v>
      </c>
    </row>
    <row r="120" spans="1:22" ht="47.45" customHeight="1">
      <c r="A120" s="195"/>
      <c r="B120" s="168"/>
      <c r="C120" s="216"/>
      <c r="D120" s="199"/>
      <c r="E120" s="170"/>
      <c r="F120" s="11" t="s">
        <v>3</v>
      </c>
      <c r="G120" s="48">
        <f t="shared" si="31"/>
        <v>0</v>
      </c>
      <c r="H120" s="82">
        <v>0</v>
      </c>
      <c r="I120" s="45">
        <v>0</v>
      </c>
      <c r="J120" s="82">
        <v>0</v>
      </c>
      <c r="K120" s="83">
        <v>0</v>
      </c>
      <c r="L120" s="82">
        <v>0</v>
      </c>
      <c r="M120" s="82">
        <v>0</v>
      </c>
      <c r="N120" s="168"/>
      <c r="O120" s="188"/>
      <c r="P120" s="188"/>
      <c r="Q120" s="185"/>
      <c r="R120" s="185"/>
      <c r="S120" s="185"/>
      <c r="T120" s="224"/>
      <c r="U120" s="188"/>
      <c r="V120" s="185"/>
    </row>
    <row r="121" spans="1:22" ht="35.25" customHeight="1">
      <c r="A121" s="196"/>
      <c r="B121" s="169"/>
      <c r="C121" s="217"/>
      <c r="D121" s="199"/>
      <c r="E121" s="170"/>
      <c r="F121" s="11" t="s">
        <v>4</v>
      </c>
      <c r="G121" s="48">
        <f t="shared" si="31"/>
        <v>0</v>
      </c>
      <c r="H121" s="82">
        <v>0</v>
      </c>
      <c r="I121" s="45">
        <v>0</v>
      </c>
      <c r="J121" s="82">
        <v>0</v>
      </c>
      <c r="K121" s="83">
        <v>0</v>
      </c>
      <c r="L121" s="82">
        <v>0</v>
      </c>
      <c r="M121" s="82">
        <v>0</v>
      </c>
      <c r="N121" s="169"/>
      <c r="O121" s="189"/>
      <c r="P121" s="189"/>
      <c r="Q121" s="186"/>
      <c r="R121" s="186"/>
      <c r="S121" s="186"/>
      <c r="T121" s="225"/>
      <c r="U121" s="189"/>
      <c r="V121" s="186"/>
    </row>
    <row r="122" spans="1:22" ht="35.25" customHeight="1">
      <c r="A122" s="194"/>
      <c r="B122" s="167" t="s">
        <v>145</v>
      </c>
      <c r="C122" s="215">
        <v>2021</v>
      </c>
      <c r="D122" s="199">
        <v>2026</v>
      </c>
      <c r="E122" s="170" t="s">
        <v>56</v>
      </c>
      <c r="F122" s="10" t="s">
        <v>48</v>
      </c>
      <c r="G122" s="48">
        <f t="shared" si="31"/>
        <v>597508.85</v>
      </c>
      <c r="H122" s="82">
        <f>H123+H124</f>
        <v>597508.85</v>
      </c>
      <c r="I122" s="45">
        <f t="shared" ref="I122:M122" si="52">I123+I124</f>
        <v>0</v>
      </c>
      <c r="J122" s="82">
        <f>J123+J124</f>
        <v>0</v>
      </c>
      <c r="K122" s="83">
        <f>K123+K124</f>
        <v>0</v>
      </c>
      <c r="L122" s="82">
        <f t="shared" si="52"/>
        <v>0</v>
      </c>
      <c r="M122" s="82">
        <f t="shared" si="52"/>
        <v>0</v>
      </c>
      <c r="N122" s="164" t="s">
        <v>47</v>
      </c>
      <c r="O122" s="164" t="s">
        <v>47</v>
      </c>
      <c r="P122" s="164" t="s">
        <v>47</v>
      </c>
      <c r="Q122" s="164" t="s">
        <v>47</v>
      </c>
      <c r="R122" s="164" t="s">
        <v>47</v>
      </c>
      <c r="S122" s="164" t="s">
        <v>47</v>
      </c>
      <c r="T122" s="330" t="s">
        <v>47</v>
      </c>
      <c r="U122" s="164" t="s">
        <v>47</v>
      </c>
      <c r="V122" s="164" t="s">
        <v>169</v>
      </c>
    </row>
    <row r="123" spans="1:22" ht="35.25" customHeight="1">
      <c r="A123" s="195"/>
      <c r="B123" s="168"/>
      <c r="C123" s="216"/>
      <c r="D123" s="199"/>
      <c r="E123" s="170"/>
      <c r="F123" s="11" t="s">
        <v>3</v>
      </c>
      <c r="G123" s="48">
        <f>H123+I123+J123+K123+L123+M123</f>
        <v>275683.71999999997</v>
      </c>
      <c r="H123" s="82">
        <f>H126</f>
        <v>275683.71999999997</v>
      </c>
      <c r="I123" s="45">
        <f t="shared" ref="I123" si="53">I126</f>
        <v>0</v>
      </c>
      <c r="J123" s="82">
        <f>J126</f>
        <v>0</v>
      </c>
      <c r="K123" s="83">
        <f t="shared" ref="K123:M123" si="54">K126</f>
        <v>0</v>
      </c>
      <c r="L123" s="82">
        <f t="shared" si="54"/>
        <v>0</v>
      </c>
      <c r="M123" s="82">
        <f t="shared" si="54"/>
        <v>0</v>
      </c>
      <c r="N123" s="165"/>
      <c r="O123" s="165"/>
      <c r="P123" s="165"/>
      <c r="Q123" s="165"/>
      <c r="R123" s="165"/>
      <c r="S123" s="165"/>
      <c r="T123" s="331"/>
      <c r="U123" s="165"/>
      <c r="V123" s="165"/>
    </row>
    <row r="124" spans="1:22" ht="35.25" customHeight="1">
      <c r="A124" s="196"/>
      <c r="B124" s="169"/>
      <c r="C124" s="217"/>
      <c r="D124" s="199"/>
      <c r="E124" s="170"/>
      <c r="F124" s="11" t="s">
        <v>4</v>
      </c>
      <c r="G124" s="48">
        <f t="shared" si="31"/>
        <v>321825.13</v>
      </c>
      <c r="H124" s="82">
        <f>H127</f>
        <v>321825.13</v>
      </c>
      <c r="I124" s="45">
        <f t="shared" ref="I124:M124" si="55">I127</f>
        <v>0</v>
      </c>
      <c r="J124" s="82">
        <f t="shared" si="55"/>
        <v>0</v>
      </c>
      <c r="K124" s="83">
        <f t="shared" si="55"/>
        <v>0</v>
      </c>
      <c r="L124" s="82">
        <f t="shared" si="55"/>
        <v>0</v>
      </c>
      <c r="M124" s="82">
        <f t="shared" si="55"/>
        <v>0</v>
      </c>
      <c r="N124" s="166"/>
      <c r="O124" s="166"/>
      <c r="P124" s="166"/>
      <c r="Q124" s="166"/>
      <c r="R124" s="166"/>
      <c r="S124" s="166"/>
      <c r="T124" s="332"/>
      <c r="U124" s="166"/>
      <c r="V124" s="166"/>
    </row>
    <row r="125" spans="1:22" ht="35.25" customHeight="1">
      <c r="A125" s="194"/>
      <c r="B125" s="167" t="s">
        <v>146</v>
      </c>
      <c r="C125" s="215">
        <v>2021</v>
      </c>
      <c r="D125" s="199">
        <v>2026</v>
      </c>
      <c r="E125" s="170" t="s">
        <v>56</v>
      </c>
      <c r="F125" s="10" t="s">
        <v>48</v>
      </c>
      <c r="G125" s="48">
        <f t="shared" si="31"/>
        <v>597508.85</v>
      </c>
      <c r="H125" s="82">
        <f>H126+H127</f>
        <v>597508.85</v>
      </c>
      <c r="I125" s="45">
        <f t="shared" ref="I125:M125" si="56">I126+I127</f>
        <v>0</v>
      </c>
      <c r="J125" s="82">
        <f t="shared" si="56"/>
        <v>0</v>
      </c>
      <c r="K125" s="83">
        <f t="shared" si="56"/>
        <v>0</v>
      </c>
      <c r="L125" s="82">
        <f t="shared" si="56"/>
        <v>0</v>
      </c>
      <c r="M125" s="82">
        <f t="shared" si="56"/>
        <v>0</v>
      </c>
      <c r="N125" s="164" t="s">
        <v>47</v>
      </c>
      <c r="O125" s="164" t="s">
        <v>47</v>
      </c>
      <c r="P125" s="164" t="s">
        <v>47</v>
      </c>
      <c r="Q125" s="164" t="s">
        <v>47</v>
      </c>
      <c r="R125" s="164" t="s">
        <v>47</v>
      </c>
      <c r="S125" s="164" t="s">
        <v>47</v>
      </c>
      <c r="T125" s="330" t="s">
        <v>47</v>
      </c>
      <c r="U125" s="164" t="s">
        <v>47</v>
      </c>
      <c r="V125" s="164" t="s">
        <v>169</v>
      </c>
    </row>
    <row r="126" spans="1:22" ht="35.25" customHeight="1">
      <c r="A126" s="195"/>
      <c r="B126" s="168"/>
      <c r="C126" s="216"/>
      <c r="D126" s="199"/>
      <c r="E126" s="170"/>
      <c r="F126" s="11" t="s">
        <v>3</v>
      </c>
      <c r="G126" s="48">
        <f t="shared" si="31"/>
        <v>275683.71999999997</v>
      </c>
      <c r="H126" s="82">
        <f>H129</f>
        <v>275683.71999999997</v>
      </c>
      <c r="I126" s="45">
        <f t="shared" ref="I126:M126" si="57">I129</f>
        <v>0</v>
      </c>
      <c r="J126" s="82">
        <f t="shared" si="57"/>
        <v>0</v>
      </c>
      <c r="K126" s="83">
        <f t="shared" si="57"/>
        <v>0</v>
      </c>
      <c r="L126" s="82">
        <f t="shared" si="57"/>
        <v>0</v>
      </c>
      <c r="M126" s="82">
        <f t="shared" si="57"/>
        <v>0</v>
      </c>
      <c r="N126" s="165"/>
      <c r="O126" s="165"/>
      <c r="P126" s="165"/>
      <c r="Q126" s="165"/>
      <c r="R126" s="165"/>
      <c r="S126" s="165"/>
      <c r="T126" s="331"/>
      <c r="U126" s="165"/>
      <c r="V126" s="165"/>
    </row>
    <row r="127" spans="1:22" ht="35.25" customHeight="1">
      <c r="A127" s="196"/>
      <c r="B127" s="169"/>
      <c r="C127" s="217"/>
      <c r="D127" s="199"/>
      <c r="E127" s="170"/>
      <c r="F127" s="11" t="s">
        <v>4</v>
      </c>
      <c r="G127" s="48">
        <f t="shared" si="31"/>
        <v>321825.13</v>
      </c>
      <c r="H127" s="82">
        <f>H130</f>
        <v>321825.13</v>
      </c>
      <c r="I127" s="45">
        <f t="shared" ref="I127:M127" si="58">I130</f>
        <v>0</v>
      </c>
      <c r="J127" s="82">
        <f t="shared" si="58"/>
        <v>0</v>
      </c>
      <c r="K127" s="83">
        <f t="shared" si="58"/>
        <v>0</v>
      </c>
      <c r="L127" s="82">
        <f t="shared" si="58"/>
        <v>0</v>
      </c>
      <c r="M127" s="82">
        <f t="shared" si="58"/>
        <v>0</v>
      </c>
      <c r="N127" s="166"/>
      <c r="O127" s="166"/>
      <c r="P127" s="166"/>
      <c r="Q127" s="166"/>
      <c r="R127" s="166"/>
      <c r="S127" s="166"/>
      <c r="T127" s="332"/>
      <c r="U127" s="166"/>
      <c r="V127" s="166"/>
    </row>
    <row r="128" spans="1:22" ht="35.25" customHeight="1">
      <c r="A128" s="312"/>
      <c r="B128" s="167" t="s">
        <v>149</v>
      </c>
      <c r="C128" s="215">
        <v>2021</v>
      </c>
      <c r="D128" s="199">
        <v>2026</v>
      </c>
      <c r="E128" s="170" t="s">
        <v>56</v>
      </c>
      <c r="F128" s="10" t="s">
        <v>48</v>
      </c>
      <c r="G128" s="48">
        <f t="shared" si="31"/>
        <v>597508.85</v>
      </c>
      <c r="H128" s="82">
        <f>H129+H130</f>
        <v>597508.85</v>
      </c>
      <c r="I128" s="45">
        <f t="shared" ref="I128:M128" si="59">I129+I130</f>
        <v>0</v>
      </c>
      <c r="J128" s="82">
        <f t="shared" si="59"/>
        <v>0</v>
      </c>
      <c r="K128" s="83">
        <f t="shared" si="59"/>
        <v>0</v>
      </c>
      <c r="L128" s="82">
        <f t="shared" si="59"/>
        <v>0</v>
      </c>
      <c r="M128" s="82">
        <f t="shared" si="59"/>
        <v>0</v>
      </c>
      <c r="N128" s="167" t="s">
        <v>148</v>
      </c>
      <c r="O128" s="187" t="s">
        <v>147</v>
      </c>
      <c r="P128" s="187">
        <v>710</v>
      </c>
      <c r="Q128" s="184">
        <v>710</v>
      </c>
      <c r="R128" s="184">
        <v>0</v>
      </c>
      <c r="S128" s="184" t="s">
        <v>169</v>
      </c>
      <c r="T128" s="223">
        <v>0</v>
      </c>
      <c r="U128" s="187">
        <v>0</v>
      </c>
      <c r="V128" s="184">
        <v>0</v>
      </c>
    </row>
    <row r="129" spans="1:22" ht="35.25" customHeight="1">
      <c r="A129" s="313"/>
      <c r="B129" s="168"/>
      <c r="C129" s="216"/>
      <c r="D129" s="199"/>
      <c r="E129" s="170"/>
      <c r="F129" s="11" t="s">
        <v>3</v>
      </c>
      <c r="G129" s="48">
        <f t="shared" si="31"/>
        <v>275683.71999999997</v>
      </c>
      <c r="H129" s="82">
        <v>275683.71999999997</v>
      </c>
      <c r="I129" s="45">
        <v>0</v>
      </c>
      <c r="J129" s="82">
        <v>0</v>
      </c>
      <c r="K129" s="83">
        <v>0</v>
      </c>
      <c r="L129" s="82">
        <v>0</v>
      </c>
      <c r="M129" s="82">
        <v>0</v>
      </c>
      <c r="N129" s="168"/>
      <c r="O129" s="188"/>
      <c r="P129" s="188"/>
      <c r="Q129" s="185"/>
      <c r="R129" s="185"/>
      <c r="S129" s="185"/>
      <c r="T129" s="224"/>
      <c r="U129" s="188"/>
      <c r="V129" s="185"/>
    </row>
    <row r="130" spans="1:22" ht="45" customHeight="1">
      <c r="A130" s="314"/>
      <c r="B130" s="169"/>
      <c r="C130" s="217"/>
      <c r="D130" s="199"/>
      <c r="E130" s="170"/>
      <c r="F130" s="11" t="s">
        <v>4</v>
      </c>
      <c r="G130" s="48">
        <f t="shared" si="31"/>
        <v>321825.13</v>
      </c>
      <c r="H130" s="82">
        <v>321825.13</v>
      </c>
      <c r="I130" s="45">
        <v>0</v>
      </c>
      <c r="J130" s="82">
        <v>0</v>
      </c>
      <c r="K130" s="83">
        <v>0</v>
      </c>
      <c r="L130" s="82">
        <v>0</v>
      </c>
      <c r="M130" s="82">
        <v>0</v>
      </c>
      <c r="N130" s="169"/>
      <c r="O130" s="189"/>
      <c r="P130" s="189"/>
      <c r="Q130" s="186"/>
      <c r="R130" s="186"/>
      <c r="S130" s="186"/>
      <c r="T130" s="225"/>
      <c r="U130" s="189"/>
      <c r="V130" s="186"/>
    </row>
    <row r="131" spans="1:22" ht="31.5">
      <c r="A131" s="197">
        <v>4</v>
      </c>
      <c r="B131" s="12" t="s">
        <v>24</v>
      </c>
      <c r="C131" s="198">
        <v>2021</v>
      </c>
      <c r="D131" s="199">
        <v>2026</v>
      </c>
      <c r="E131" s="170" t="s">
        <v>56</v>
      </c>
      <c r="F131" s="10" t="s">
        <v>48</v>
      </c>
      <c r="G131" s="48">
        <f t="shared" si="31"/>
        <v>3294356.88</v>
      </c>
      <c r="H131" s="114">
        <f t="shared" ref="H131:M131" si="60">H132+H133</f>
        <v>502408.57</v>
      </c>
      <c r="I131" s="47">
        <f t="shared" si="60"/>
        <v>793248.17</v>
      </c>
      <c r="J131" s="114">
        <f t="shared" si="60"/>
        <v>492769.76999999996</v>
      </c>
      <c r="K131" s="108">
        <f t="shared" si="60"/>
        <v>806905.82000000007</v>
      </c>
      <c r="L131" s="114">
        <f t="shared" si="60"/>
        <v>351524.55</v>
      </c>
      <c r="M131" s="114">
        <f t="shared" si="60"/>
        <v>347500</v>
      </c>
      <c r="N131" s="190" t="s">
        <v>47</v>
      </c>
      <c r="O131" s="190" t="s">
        <v>47</v>
      </c>
      <c r="P131" s="190" t="s">
        <v>47</v>
      </c>
      <c r="Q131" s="184" t="s">
        <v>47</v>
      </c>
      <c r="R131" s="184" t="s">
        <v>47</v>
      </c>
      <c r="S131" s="184" t="s">
        <v>47</v>
      </c>
      <c r="T131" s="223" t="s">
        <v>47</v>
      </c>
      <c r="U131" s="187" t="s">
        <v>47</v>
      </c>
      <c r="V131" s="202" t="s">
        <v>169</v>
      </c>
    </row>
    <row r="132" spans="1:22" ht="63.75">
      <c r="A132" s="197"/>
      <c r="B132" s="200" t="s">
        <v>16</v>
      </c>
      <c r="C132" s="198"/>
      <c r="D132" s="199"/>
      <c r="E132" s="170"/>
      <c r="F132" s="11" t="s">
        <v>3</v>
      </c>
      <c r="G132" s="48">
        <f t="shared" si="31"/>
        <v>2704281.88</v>
      </c>
      <c r="H132" s="114">
        <f t="shared" ref="H132:M133" si="61">H135</f>
        <v>394408.57</v>
      </c>
      <c r="I132" s="47">
        <f t="shared" si="61"/>
        <v>505173.17000000004</v>
      </c>
      <c r="J132" s="114">
        <f t="shared" si="61"/>
        <v>420769.76999999996</v>
      </c>
      <c r="K132" s="108">
        <f t="shared" si="61"/>
        <v>684905.82000000007</v>
      </c>
      <c r="L132" s="114">
        <f t="shared" si="61"/>
        <v>351524.55</v>
      </c>
      <c r="M132" s="114">
        <f t="shared" si="61"/>
        <v>347500</v>
      </c>
      <c r="N132" s="190"/>
      <c r="O132" s="190"/>
      <c r="P132" s="190"/>
      <c r="Q132" s="185"/>
      <c r="R132" s="185"/>
      <c r="S132" s="185"/>
      <c r="T132" s="224"/>
      <c r="U132" s="188"/>
      <c r="V132" s="202"/>
    </row>
    <row r="133" spans="1:22" ht="18.75" customHeight="1">
      <c r="A133" s="197"/>
      <c r="B133" s="201"/>
      <c r="C133" s="198"/>
      <c r="D133" s="199"/>
      <c r="E133" s="170"/>
      <c r="F133" s="11" t="s">
        <v>4</v>
      </c>
      <c r="G133" s="48">
        <f t="shared" si="31"/>
        <v>590075</v>
      </c>
      <c r="H133" s="82">
        <f t="shared" si="61"/>
        <v>108000</v>
      </c>
      <c r="I133" s="45">
        <f t="shared" si="61"/>
        <v>288075</v>
      </c>
      <c r="J133" s="82">
        <f t="shared" si="61"/>
        <v>72000</v>
      </c>
      <c r="K133" s="83">
        <f t="shared" si="61"/>
        <v>122000</v>
      </c>
      <c r="L133" s="82">
        <f t="shared" si="61"/>
        <v>0</v>
      </c>
      <c r="M133" s="82">
        <f t="shared" si="61"/>
        <v>0</v>
      </c>
      <c r="N133" s="190"/>
      <c r="O133" s="190"/>
      <c r="P133" s="190"/>
      <c r="Q133" s="186"/>
      <c r="R133" s="186"/>
      <c r="S133" s="186"/>
      <c r="T133" s="225"/>
      <c r="U133" s="189"/>
      <c r="V133" s="202"/>
    </row>
    <row r="134" spans="1:22" ht="19.5" customHeight="1">
      <c r="A134" s="197"/>
      <c r="B134" s="12" t="s">
        <v>5</v>
      </c>
      <c r="C134" s="198">
        <v>2021</v>
      </c>
      <c r="D134" s="199">
        <v>2026</v>
      </c>
      <c r="E134" s="170" t="s">
        <v>56</v>
      </c>
      <c r="F134" s="10" t="s">
        <v>48</v>
      </c>
      <c r="G134" s="48">
        <f t="shared" si="31"/>
        <v>3294356.88</v>
      </c>
      <c r="H134" s="114">
        <f t="shared" ref="H134:M134" si="62">H135+H136</f>
        <v>502408.57</v>
      </c>
      <c r="I134" s="47">
        <f t="shared" si="62"/>
        <v>793248.17</v>
      </c>
      <c r="J134" s="114">
        <f t="shared" si="62"/>
        <v>492769.76999999996</v>
      </c>
      <c r="K134" s="108">
        <f t="shared" si="62"/>
        <v>806905.82000000007</v>
      </c>
      <c r="L134" s="114">
        <f t="shared" si="62"/>
        <v>351524.55</v>
      </c>
      <c r="M134" s="114">
        <f t="shared" si="62"/>
        <v>347500</v>
      </c>
      <c r="N134" s="190" t="s">
        <v>47</v>
      </c>
      <c r="O134" s="190" t="s">
        <v>47</v>
      </c>
      <c r="P134" s="190" t="s">
        <v>47</v>
      </c>
      <c r="Q134" s="184" t="s">
        <v>47</v>
      </c>
      <c r="R134" s="184" t="s">
        <v>47</v>
      </c>
      <c r="S134" s="184" t="s">
        <v>47</v>
      </c>
      <c r="T134" s="223" t="s">
        <v>47</v>
      </c>
      <c r="U134" s="187" t="s">
        <v>47</v>
      </c>
      <c r="V134" s="202" t="s">
        <v>169</v>
      </c>
    </row>
    <row r="135" spans="1:22" ht="51" customHeight="1">
      <c r="A135" s="197"/>
      <c r="B135" s="200" t="s">
        <v>17</v>
      </c>
      <c r="C135" s="198"/>
      <c r="D135" s="199"/>
      <c r="E135" s="170"/>
      <c r="F135" s="11" t="s">
        <v>3</v>
      </c>
      <c r="G135" s="48">
        <f t="shared" si="31"/>
        <v>2704281.88</v>
      </c>
      <c r="H135" s="114">
        <f>H138+H141+H144+H147</f>
        <v>394408.57</v>
      </c>
      <c r="I135" s="47">
        <f>I138+I141+I144+I147+I153</f>
        <v>505173.17000000004</v>
      </c>
      <c r="J135" s="114">
        <f>J138+J141+J144+J147+J150+J156+J152</f>
        <v>420769.76999999996</v>
      </c>
      <c r="K135" s="108">
        <f t="shared" ref="K135:M135" si="63">K138+K141+K144+K147+K150+K156+K152</f>
        <v>684905.82000000007</v>
      </c>
      <c r="L135" s="114">
        <f t="shared" si="63"/>
        <v>351524.55</v>
      </c>
      <c r="M135" s="114">
        <f t="shared" si="63"/>
        <v>347500</v>
      </c>
      <c r="N135" s="190"/>
      <c r="O135" s="190"/>
      <c r="P135" s="190"/>
      <c r="Q135" s="185"/>
      <c r="R135" s="185"/>
      <c r="S135" s="185"/>
      <c r="T135" s="224"/>
      <c r="U135" s="188"/>
      <c r="V135" s="202"/>
    </row>
    <row r="136" spans="1:22" ht="37.5" customHeight="1">
      <c r="A136" s="197"/>
      <c r="B136" s="201"/>
      <c r="C136" s="198"/>
      <c r="D136" s="199"/>
      <c r="E136" s="170"/>
      <c r="F136" s="11" t="s">
        <v>4</v>
      </c>
      <c r="G136" s="48">
        <f t="shared" si="31"/>
        <v>590075</v>
      </c>
      <c r="H136" s="82">
        <f>H139+H142+H145+H148+H151+H157+H163</f>
        <v>108000</v>
      </c>
      <c r="I136" s="45">
        <f>I157+I160</f>
        <v>288075</v>
      </c>
      <c r="J136" s="82">
        <f>J139+J142+J145+J148+J151+J157</f>
        <v>72000</v>
      </c>
      <c r="K136" s="83">
        <f>K139+K142+K145+K148+K151+K157+K160+K163</f>
        <v>122000</v>
      </c>
      <c r="L136" s="82">
        <f t="shared" ref="L136:M136" si="64">L139+L142+L145+L148+L151+L157+L160+L163</f>
        <v>0</v>
      </c>
      <c r="M136" s="82">
        <f t="shared" si="64"/>
        <v>0</v>
      </c>
      <c r="N136" s="190"/>
      <c r="O136" s="190"/>
      <c r="P136" s="190"/>
      <c r="Q136" s="186"/>
      <c r="R136" s="186"/>
      <c r="S136" s="186"/>
      <c r="T136" s="225"/>
      <c r="U136" s="189"/>
      <c r="V136" s="202"/>
    </row>
    <row r="137" spans="1:22" ht="18.75" customHeight="1">
      <c r="A137" s="197"/>
      <c r="B137" s="12" t="s">
        <v>7</v>
      </c>
      <c r="C137" s="198">
        <v>2021</v>
      </c>
      <c r="D137" s="199">
        <v>2026</v>
      </c>
      <c r="E137" s="170" t="s">
        <v>56</v>
      </c>
      <c r="F137" s="10" t="s">
        <v>48</v>
      </c>
      <c r="G137" s="48">
        <f t="shared" si="31"/>
        <v>2057113.04</v>
      </c>
      <c r="H137" s="114">
        <f t="shared" ref="H137:M137" si="65">H138+H139</f>
        <v>335862.67</v>
      </c>
      <c r="I137" s="47">
        <f t="shared" si="65"/>
        <v>414693</v>
      </c>
      <c r="J137" s="114">
        <f t="shared" si="65"/>
        <v>367140</v>
      </c>
      <c r="K137" s="108">
        <f t="shared" si="65"/>
        <v>423555.82</v>
      </c>
      <c r="L137" s="114">
        <f t="shared" si="65"/>
        <v>260861.55</v>
      </c>
      <c r="M137" s="114">
        <f t="shared" si="65"/>
        <v>255000</v>
      </c>
      <c r="N137" s="191" t="s">
        <v>105</v>
      </c>
      <c r="O137" s="254" t="s">
        <v>28</v>
      </c>
      <c r="P137" s="190"/>
      <c r="Q137" s="184">
        <v>90</v>
      </c>
      <c r="R137" s="184">
        <v>90</v>
      </c>
      <c r="S137" s="184">
        <v>90</v>
      </c>
      <c r="T137" s="223">
        <v>90</v>
      </c>
      <c r="U137" s="187">
        <v>90</v>
      </c>
      <c r="V137" s="202">
        <v>90</v>
      </c>
    </row>
    <row r="138" spans="1:22" ht="51" customHeight="1">
      <c r="A138" s="197"/>
      <c r="B138" s="200" t="s">
        <v>18</v>
      </c>
      <c r="C138" s="198"/>
      <c r="D138" s="199"/>
      <c r="E138" s="170"/>
      <c r="F138" s="11" t="s">
        <v>3</v>
      </c>
      <c r="G138" s="48">
        <f t="shared" si="31"/>
        <v>2057113.04</v>
      </c>
      <c r="H138" s="114">
        <v>335862.67</v>
      </c>
      <c r="I138" s="47">
        <v>414693</v>
      </c>
      <c r="J138" s="114">
        <v>367140</v>
      </c>
      <c r="K138" s="139">
        <v>423555.82</v>
      </c>
      <c r="L138" s="47">
        <v>260861.55</v>
      </c>
      <c r="M138" s="47">
        <v>255000</v>
      </c>
      <c r="N138" s="192"/>
      <c r="O138" s="255"/>
      <c r="P138" s="190"/>
      <c r="Q138" s="185"/>
      <c r="R138" s="185"/>
      <c r="S138" s="185"/>
      <c r="T138" s="224"/>
      <c r="U138" s="188"/>
      <c r="V138" s="202"/>
    </row>
    <row r="139" spans="1:22" ht="35.25" customHeight="1">
      <c r="A139" s="197"/>
      <c r="B139" s="201"/>
      <c r="C139" s="198"/>
      <c r="D139" s="199"/>
      <c r="E139" s="170"/>
      <c r="F139" s="11" t="s">
        <v>4</v>
      </c>
      <c r="G139" s="48">
        <f t="shared" si="31"/>
        <v>0</v>
      </c>
      <c r="H139" s="82">
        <v>0</v>
      </c>
      <c r="I139" s="45">
        <v>0</v>
      </c>
      <c r="J139" s="82">
        <v>0</v>
      </c>
      <c r="K139" s="138">
        <v>0</v>
      </c>
      <c r="L139" s="45">
        <v>0</v>
      </c>
      <c r="M139" s="45">
        <v>0</v>
      </c>
      <c r="N139" s="193"/>
      <c r="O139" s="256"/>
      <c r="P139" s="190"/>
      <c r="Q139" s="186"/>
      <c r="R139" s="186"/>
      <c r="S139" s="186"/>
      <c r="T139" s="225"/>
      <c r="U139" s="189"/>
      <c r="V139" s="202"/>
    </row>
    <row r="140" spans="1:22" ht="15.75" customHeight="1">
      <c r="A140" s="197"/>
      <c r="B140" s="12" t="s">
        <v>9</v>
      </c>
      <c r="C140" s="198">
        <v>2021</v>
      </c>
      <c r="D140" s="199">
        <v>2026</v>
      </c>
      <c r="E140" s="170" t="s">
        <v>56</v>
      </c>
      <c r="F140" s="10" t="s">
        <v>48</v>
      </c>
      <c r="G140" s="48">
        <f t="shared" si="31"/>
        <v>20900</v>
      </c>
      <c r="H140" s="114">
        <f t="shared" ref="H140:M140" si="66">H141+H142</f>
        <v>0</v>
      </c>
      <c r="I140" s="47">
        <f t="shared" si="66"/>
        <v>5000</v>
      </c>
      <c r="J140" s="114">
        <f t="shared" si="66"/>
        <v>900</v>
      </c>
      <c r="K140" s="108">
        <f t="shared" si="66"/>
        <v>5000</v>
      </c>
      <c r="L140" s="114">
        <f t="shared" si="66"/>
        <v>5000</v>
      </c>
      <c r="M140" s="114">
        <f t="shared" si="66"/>
        <v>5000</v>
      </c>
      <c r="N140" s="167" t="s">
        <v>126</v>
      </c>
      <c r="O140" s="202" t="s">
        <v>28</v>
      </c>
      <c r="P140" s="190"/>
      <c r="Q140" s="184">
        <v>0.2</v>
      </c>
      <c r="R140" s="184">
        <v>0.2</v>
      </c>
      <c r="S140" s="184">
        <v>0.2</v>
      </c>
      <c r="T140" s="223">
        <v>0.2</v>
      </c>
      <c r="U140" s="187">
        <v>0.2</v>
      </c>
      <c r="V140" s="202">
        <v>0.2</v>
      </c>
    </row>
    <row r="141" spans="1:22" ht="53.25" customHeight="1">
      <c r="A141" s="197"/>
      <c r="B141" s="200" t="s">
        <v>19</v>
      </c>
      <c r="C141" s="198"/>
      <c r="D141" s="199"/>
      <c r="E141" s="170"/>
      <c r="F141" s="11" t="s">
        <v>3</v>
      </c>
      <c r="G141" s="48">
        <f t="shared" si="31"/>
        <v>20900</v>
      </c>
      <c r="H141" s="114">
        <v>0</v>
      </c>
      <c r="I141" s="47">
        <v>5000</v>
      </c>
      <c r="J141" s="114">
        <v>900</v>
      </c>
      <c r="K141" s="139">
        <v>5000</v>
      </c>
      <c r="L141" s="47">
        <v>5000</v>
      </c>
      <c r="M141" s="47">
        <v>5000</v>
      </c>
      <c r="N141" s="168"/>
      <c r="O141" s="202"/>
      <c r="P141" s="190"/>
      <c r="Q141" s="185"/>
      <c r="R141" s="185"/>
      <c r="S141" s="185"/>
      <c r="T141" s="224"/>
      <c r="U141" s="188"/>
      <c r="V141" s="202"/>
    </row>
    <row r="142" spans="1:22" ht="35.25" customHeight="1">
      <c r="A142" s="197"/>
      <c r="B142" s="201"/>
      <c r="C142" s="198"/>
      <c r="D142" s="199"/>
      <c r="E142" s="170"/>
      <c r="F142" s="11" t="s">
        <v>4</v>
      </c>
      <c r="G142" s="48">
        <f t="shared" si="31"/>
        <v>0</v>
      </c>
      <c r="H142" s="82">
        <v>0</v>
      </c>
      <c r="I142" s="45">
        <v>0</v>
      </c>
      <c r="J142" s="82">
        <v>0</v>
      </c>
      <c r="K142" s="138">
        <v>0</v>
      </c>
      <c r="L142" s="45">
        <v>0</v>
      </c>
      <c r="M142" s="45">
        <v>0</v>
      </c>
      <c r="N142" s="169"/>
      <c r="O142" s="202"/>
      <c r="P142" s="190"/>
      <c r="Q142" s="186"/>
      <c r="R142" s="186"/>
      <c r="S142" s="186"/>
      <c r="T142" s="225"/>
      <c r="U142" s="189"/>
      <c r="V142" s="202"/>
    </row>
    <row r="143" spans="1:22" ht="18.75" customHeight="1">
      <c r="A143" s="197"/>
      <c r="B143" s="12" t="s">
        <v>11</v>
      </c>
      <c r="C143" s="198">
        <v>2021</v>
      </c>
      <c r="D143" s="199">
        <v>2026</v>
      </c>
      <c r="E143" s="170" t="s">
        <v>56</v>
      </c>
      <c r="F143" s="10" t="s">
        <v>48</v>
      </c>
      <c r="G143" s="48">
        <f t="shared" ref="G143:G166" si="67">H143+I143+J143+K143+L143+M143</f>
        <v>111243.36</v>
      </c>
      <c r="H143" s="114">
        <f t="shared" ref="H143:M143" si="68">H144+H145</f>
        <v>0</v>
      </c>
      <c r="I143" s="47">
        <f t="shared" si="68"/>
        <v>30845.34</v>
      </c>
      <c r="J143" s="114">
        <f t="shared" si="68"/>
        <v>8850</v>
      </c>
      <c r="K143" s="108">
        <f>K144+K145</f>
        <v>31548.02</v>
      </c>
      <c r="L143" s="114">
        <f t="shared" si="68"/>
        <v>20000</v>
      </c>
      <c r="M143" s="114">
        <f t="shared" si="68"/>
        <v>20000</v>
      </c>
      <c r="N143" s="167" t="s">
        <v>63</v>
      </c>
      <c r="O143" s="202" t="s">
        <v>28</v>
      </c>
      <c r="P143" s="190"/>
      <c r="Q143" s="184">
        <v>85</v>
      </c>
      <c r="R143" s="184">
        <v>75</v>
      </c>
      <c r="S143" s="184">
        <v>75</v>
      </c>
      <c r="T143" s="223">
        <v>75</v>
      </c>
      <c r="U143" s="187">
        <v>75</v>
      </c>
      <c r="V143" s="202">
        <v>75</v>
      </c>
    </row>
    <row r="144" spans="1:22" ht="52.5" customHeight="1">
      <c r="A144" s="197"/>
      <c r="B144" s="200" t="s">
        <v>20</v>
      </c>
      <c r="C144" s="198"/>
      <c r="D144" s="199"/>
      <c r="E144" s="170"/>
      <c r="F144" s="11" t="s">
        <v>3</v>
      </c>
      <c r="G144" s="48">
        <f t="shared" si="67"/>
        <v>111243.36</v>
      </c>
      <c r="H144" s="114">
        <v>0</v>
      </c>
      <c r="I144" s="47">
        <v>30845.34</v>
      </c>
      <c r="J144" s="114">
        <v>8850</v>
      </c>
      <c r="K144" s="139">
        <v>31548.02</v>
      </c>
      <c r="L144" s="47">
        <v>20000</v>
      </c>
      <c r="M144" s="47">
        <v>20000</v>
      </c>
      <c r="N144" s="168"/>
      <c r="O144" s="202"/>
      <c r="P144" s="190"/>
      <c r="Q144" s="185"/>
      <c r="R144" s="185"/>
      <c r="S144" s="185"/>
      <c r="T144" s="224"/>
      <c r="U144" s="188"/>
      <c r="V144" s="202"/>
    </row>
    <row r="145" spans="1:22" ht="36.75" customHeight="1">
      <c r="A145" s="197"/>
      <c r="B145" s="201"/>
      <c r="C145" s="198"/>
      <c r="D145" s="199"/>
      <c r="E145" s="170"/>
      <c r="F145" s="11" t="s">
        <v>4</v>
      </c>
      <c r="G145" s="48">
        <f t="shared" si="67"/>
        <v>0</v>
      </c>
      <c r="H145" s="82">
        <v>0</v>
      </c>
      <c r="I145" s="45">
        <v>0</v>
      </c>
      <c r="J145" s="82">
        <v>0</v>
      </c>
      <c r="K145" s="138">
        <v>0</v>
      </c>
      <c r="L145" s="45">
        <v>0</v>
      </c>
      <c r="M145" s="45">
        <v>0</v>
      </c>
      <c r="N145" s="169"/>
      <c r="O145" s="202"/>
      <c r="P145" s="190"/>
      <c r="Q145" s="186"/>
      <c r="R145" s="186"/>
      <c r="S145" s="186"/>
      <c r="T145" s="225"/>
      <c r="U145" s="189"/>
      <c r="V145" s="202"/>
    </row>
    <row r="146" spans="1:22" ht="18.75" customHeight="1">
      <c r="A146" s="197"/>
      <c r="B146" s="12" t="s">
        <v>180</v>
      </c>
      <c r="C146" s="198">
        <v>2021</v>
      </c>
      <c r="D146" s="199">
        <v>2026</v>
      </c>
      <c r="E146" s="170" t="s">
        <v>56</v>
      </c>
      <c r="F146" s="10" t="s">
        <v>48</v>
      </c>
      <c r="G146" s="48">
        <f t="shared" si="67"/>
        <v>476707.06000000006</v>
      </c>
      <c r="H146" s="114">
        <f t="shared" ref="H146:M146" si="69">H147+H148</f>
        <v>58545.9</v>
      </c>
      <c r="I146" s="47">
        <f t="shared" si="69"/>
        <v>54634.83</v>
      </c>
      <c r="J146" s="114">
        <f t="shared" si="69"/>
        <v>38911.35</v>
      </c>
      <c r="K146" s="108">
        <f t="shared" si="69"/>
        <v>214451.98</v>
      </c>
      <c r="L146" s="114">
        <f t="shared" si="69"/>
        <v>54163</v>
      </c>
      <c r="M146" s="114">
        <f t="shared" si="69"/>
        <v>56000</v>
      </c>
      <c r="N146" s="191" t="s">
        <v>118</v>
      </c>
      <c r="O146" s="190" t="s">
        <v>28</v>
      </c>
      <c r="P146" s="190"/>
      <c r="Q146" s="184">
        <v>70</v>
      </c>
      <c r="R146" s="184">
        <v>70</v>
      </c>
      <c r="S146" s="184">
        <v>70</v>
      </c>
      <c r="T146" s="223">
        <v>70</v>
      </c>
      <c r="U146" s="187">
        <v>70</v>
      </c>
      <c r="V146" s="202">
        <v>70</v>
      </c>
    </row>
    <row r="147" spans="1:22" ht="54" customHeight="1">
      <c r="A147" s="197"/>
      <c r="B147" s="200" t="s">
        <v>21</v>
      </c>
      <c r="C147" s="198"/>
      <c r="D147" s="199"/>
      <c r="E147" s="170"/>
      <c r="F147" s="11" t="s">
        <v>3</v>
      </c>
      <c r="G147" s="48">
        <f t="shared" si="67"/>
        <v>476707.06000000006</v>
      </c>
      <c r="H147" s="114">
        <v>58545.9</v>
      </c>
      <c r="I147" s="47">
        <v>54634.83</v>
      </c>
      <c r="J147" s="114">
        <v>38911.35</v>
      </c>
      <c r="K147" s="139">
        <v>214451.98</v>
      </c>
      <c r="L147" s="47">
        <v>54163</v>
      </c>
      <c r="M147" s="47">
        <v>56000</v>
      </c>
      <c r="N147" s="192"/>
      <c r="O147" s="190"/>
      <c r="P147" s="190"/>
      <c r="Q147" s="185"/>
      <c r="R147" s="185"/>
      <c r="S147" s="185"/>
      <c r="T147" s="224"/>
      <c r="U147" s="188"/>
      <c r="V147" s="202"/>
    </row>
    <row r="148" spans="1:22" ht="36.75" customHeight="1">
      <c r="A148" s="197"/>
      <c r="B148" s="201"/>
      <c r="C148" s="198"/>
      <c r="D148" s="199"/>
      <c r="E148" s="170"/>
      <c r="F148" s="11" t="s">
        <v>4</v>
      </c>
      <c r="G148" s="48">
        <f t="shared" si="67"/>
        <v>0</v>
      </c>
      <c r="H148" s="82">
        <v>0</v>
      </c>
      <c r="I148" s="45">
        <v>0</v>
      </c>
      <c r="J148" s="82">
        <v>0</v>
      </c>
      <c r="K148" s="138">
        <v>0</v>
      </c>
      <c r="L148" s="45">
        <v>0</v>
      </c>
      <c r="M148" s="45">
        <v>0</v>
      </c>
      <c r="N148" s="193"/>
      <c r="O148" s="190"/>
      <c r="P148" s="190"/>
      <c r="Q148" s="186"/>
      <c r="R148" s="186"/>
      <c r="S148" s="186"/>
      <c r="T148" s="225"/>
      <c r="U148" s="189"/>
      <c r="V148" s="202"/>
    </row>
    <row r="149" spans="1:22" ht="20.45" customHeight="1">
      <c r="A149" s="309"/>
      <c r="B149" s="167" t="s">
        <v>181</v>
      </c>
      <c r="C149" s="215">
        <v>2021</v>
      </c>
      <c r="D149" s="199">
        <v>2026</v>
      </c>
      <c r="E149" s="170" t="s">
        <v>56</v>
      </c>
      <c r="F149" s="10" t="s">
        <v>48</v>
      </c>
      <c r="G149" s="48">
        <f t="shared" si="67"/>
        <v>156000</v>
      </c>
      <c r="H149" s="82">
        <f t="shared" ref="H149:M149" si="70">H150+H151</f>
        <v>52000</v>
      </c>
      <c r="I149" s="45">
        <f t="shared" si="70"/>
        <v>0</v>
      </c>
      <c r="J149" s="82">
        <f t="shared" si="70"/>
        <v>52000</v>
      </c>
      <c r="K149" s="83">
        <f t="shared" si="70"/>
        <v>52000</v>
      </c>
      <c r="L149" s="82">
        <f t="shared" si="70"/>
        <v>0</v>
      </c>
      <c r="M149" s="82">
        <f t="shared" si="70"/>
        <v>0</v>
      </c>
      <c r="N149" s="191" t="s">
        <v>124</v>
      </c>
      <c r="O149" s="184" t="s">
        <v>125</v>
      </c>
      <c r="P149" s="187"/>
      <c r="Q149" s="184">
        <v>10</v>
      </c>
      <c r="R149" s="184">
        <v>0</v>
      </c>
      <c r="S149" s="184">
        <v>10</v>
      </c>
      <c r="T149" s="223">
        <v>10</v>
      </c>
      <c r="U149" s="187">
        <v>0</v>
      </c>
      <c r="V149" s="184">
        <v>0</v>
      </c>
    </row>
    <row r="150" spans="1:22" ht="66.599999999999994" customHeight="1">
      <c r="A150" s="310"/>
      <c r="B150" s="168"/>
      <c r="C150" s="216"/>
      <c r="D150" s="199"/>
      <c r="E150" s="170"/>
      <c r="F150" s="11" t="s">
        <v>3</v>
      </c>
      <c r="G150" s="48">
        <f t="shared" si="67"/>
        <v>0</v>
      </c>
      <c r="H150" s="82">
        <v>0</v>
      </c>
      <c r="I150" s="45">
        <v>0</v>
      </c>
      <c r="J150" s="82">
        <v>0</v>
      </c>
      <c r="K150" s="83">
        <v>0</v>
      </c>
      <c r="L150" s="82">
        <v>0</v>
      </c>
      <c r="M150" s="82">
        <v>0</v>
      </c>
      <c r="N150" s="192"/>
      <c r="O150" s="185"/>
      <c r="P150" s="188"/>
      <c r="Q150" s="185"/>
      <c r="R150" s="185"/>
      <c r="S150" s="185"/>
      <c r="T150" s="224"/>
      <c r="U150" s="188"/>
      <c r="V150" s="185"/>
    </row>
    <row r="151" spans="1:22" ht="36.75" customHeight="1">
      <c r="A151" s="311"/>
      <c r="B151" s="169"/>
      <c r="C151" s="217"/>
      <c r="D151" s="199"/>
      <c r="E151" s="170"/>
      <c r="F151" s="11" t="s">
        <v>4</v>
      </c>
      <c r="G151" s="48">
        <f t="shared" si="67"/>
        <v>156000</v>
      </c>
      <c r="H151" s="82">
        <v>52000</v>
      </c>
      <c r="I151" s="45">
        <v>0</v>
      </c>
      <c r="J151" s="82">
        <v>52000</v>
      </c>
      <c r="K151" s="83">
        <v>52000</v>
      </c>
      <c r="L151" s="82">
        <v>0</v>
      </c>
      <c r="M151" s="82">
        <v>0</v>
      </c>
      <c r="N151" s="193"/>
      <c r="O151" s="186"/>
      <c r="P151" s="189"/>
      <c r="Q151" s="186"/>
      <c r="R151" s="186"/>
      <c r="S151" s="186"/>
      <c r="T151" s="225"/>
      <c r="U151" s="189"/>
      <c r="V151" s="186"/>
    </row>
    <row r="152" spans="1:22" ht="36.75" customHeight="1">
      <c r="A152" s="64"/>
      <c r="B152" s="167" t="s">
        <v>182</v>
      </c>
      <c r="C152" s="215">
        <v>2021</v>
      </c>
      <c r="D152" s="218">
        <v>2026</v>
      </c>
      <c r="E152" s="170" t="s">
        <v>56</v>
      </c>
      <c r="F152" s="10" t="s">
        <v>48</v>
      </c>
      <c r="G152" s="48">
        <f t="shared" si="67"/>
        <v>38318.42</v>
      </c>
      <c r="H152" s="82">
        <f t="shared" ref="H152:M152" si="71">H153+H154</f>
        <v>0</v>
      </c>
      <c r="I152" s="45">
        <f t="shared" si="71"/>
        <v>0</v>
      </c>
      <c r="J152" s="82">
        <f t="shared" si="71"/>
        <v>4968.42</v>
      </c>
      <c r="K152" s="83">
        <f t="shared" si="71"/>
        <v>10350</v>
      </c>
      <c r="L152" s="82">
        <f t="shared" si="71"/>
        <v>11500</v>
      </c>
      <c r="M152" s="82">
        <f t="shared" si="71"/>
        <v>11500</v>
      </c>
      <c r="N152" s="191" t="s">
        <v>131</v>
      </c>
      <c r="O152" s="184" t="s">
        <v>125</v>
      </c>
      <c r="P152" s="187"/>
      <c r="Q152" s="184">
        <v>0</v>
      </c>
      <c r="R152" s="184">
        <v>2</v>
      </c>
      <c r="S152" s="184">
        <v>2</v>
      </c>
      <c r="T152" s="223">
        <v>2</v>
      </c>
      <c r="U152" s="187">
        <v>2</v>
      </c>
      <c r="V152" s="184">
        <v>2</v>
      </c>
    </row>
    <row r="153" spans="1:22" ht="55.9" customHeight="1">
      <c r="A153" s="64"/>
      <c r="B153" s="168"/>
      <c r="C153" s="216"/>
      <c r="D153" s="219"/>
      <c r="E153" s="170"/>
      <c r="F153" s="11" t="s">
        <v>3</v>
      </c>
      <c r="G153" s="48">
        <f t="shared" si="67"/>
        <v>38318.42</v>
      </c>
      <c r="H153" s="82">
        <v>0</v>
      </c>
      <c r="I153" s="45">
        <v>0</v>
      </c>
      <c r="J153" s="82">
        <v>4968.42</v>
      </c>
      <c r="K153" s="138">
        <v>10350</v>
      </c>
      <c r="L153" s="45">
        <v>11500</v>
      </c>
      <c r="M153" s="45">
        <v>11500</v>
      </c>
      <c r="N153" s="192"/>
      <c r="O153" s="185"/>
      <c r="P153" s="188"/>
      <c r="Q153" s="185"/>
      <c r="R153" s="185"/>
      <c r="S153" s="185"/>
      <c r="T153" s="224"/>
      <c r="U153" s="188"/>
      <c r="V153" s="185"/>
    </row>
    <row r="154" spans="1:22" ht="36.75" customHeight="1">
      <c r="A154" s="64"/>
      <c r="B154" s="169"/>
      <c r="C154" s="217"/>
      <c r="D154" s="220"/>
      <c r="E154" s="170"/>
      <c r="F154" s="11" t="s">
        <v>4</v>
      </c>
      <c r="G154" s="48">
        <f t="shared" si="67"/>
        <v>0</v>
      </c>
      <c r="H154" s="82">
        <v>0</v>
      </c>
      <c r="I154" s="45">
        <v>0</v>
      </c>
      <c r="J154" s="82">
        <v>0</v>
      </c>
      <c r="K154" s="138">
        <v>0</v>
      </c>
      <c r="L154" s="45">
        <v>0</v>
      </c>
      <c r="M154" s="45">
        <v>0</v>
      </c>
      <c r="N154" s="193"/>
      <c r="O154" s="186"/>
      <c r="P154" s="189"/>
      <c r="Q154" s="186"/>
      <c r="R154" s="186"/>
      <c r="S154" s="186"/>
      <c r="T154" s="225"/>
      <c r="U154" s="189"/>
      <c r="V154" s="186"/>
    </row>
    <row r="155" spans="1:22" ht="24" customHeight="1">
      <c r="A155" s="309"/>
      <c r="B155" s="38" t="s">
        <v>106</v>
      </c>
      <c r="C155" s="215">
        <v>2021</v>
      </c>
      <c r="D155" s="199">
        <v>2026</v>
      </c>
      <c r="E155" s="170" t="s">
        <v>56</v>
      </c>
      <c r="F155" s="10" t="s">
        <v>48</v>
      </c>
      <c r="G155" s="48">
        <f t="shared" si="67"/>
        <v>160000</v>
      </c>
      <c r="H155" s="82">
        <f t="shared" ref="H155:M155" si="72">H156+H157</f>
        <v>40000</v>
      </c>
      <c r="I155" s="45">
        <f t="shared" si="72"/>
        <v>30000</v>
      </c>
      <c r="J155" s="82">
        <f t="shared" si="72"/>
        <v>20000</v>
      </c>
      <c r="K155" s="83">
        <f t="shared" si="72"/>
        <v>70000</v>
      </c>
      <c r="L155" s="82">
        <f t="shared" si="72"/>
        <v>0</v>
      </c>
      <c r="M155" s="82">
        <f t="shared" si="72"/>
        <v>0</v>
      </c>
      <c r="N155" s="191" t="s">
        <v>108</v>
      </c>
      <c r="O155" s="187" t="s">
        <v>95</v>
      </c>
      <c r="P155" s="187"/>
      <c r="Q155" s="184">
        <v>5</v>
      </c>
      <c r="R155" s="184">
        <v>0</v>
      </c>
      <c r="S155" s="184">
        <v>5</v>
      </c>
      <c r="T155" s="223">
        <v>10</v>
      </c>
      <c r="U155" s="187">
        <v>0</v>
      </c>
      <c r="V155" s="184">
        <v>0</v>
      </c>
    </row>
    <row r="156" spans="1:22" ht="45" customHeight="1">
      <c r="A156" s="310"/>
      <c r="B156" s="41" t="s">
        <v>107</v>
      </c>
      <c r="C156" s="216"/>
      <c r="D156" s="199"/>
      <c r="E156" s="170"/>
      <c r="F156" s="11" t="s">
        <v>3</v>
      </c>
      <c r="G156" s="48">
        <f t="shared" si="67"/>
        <v>0</v>
      </c>
      <c r="H156" s="82">
        <v>0</v>
      </c>
      <c r="I156" s="45">
        <v>0</v>
      </c>
      <c r="J156" s="82">
        <v>0</v>
      </c>
      <c r="K156" s="83">
        <v>0</v>
      </c>
      <c r="L156" s="82">
        <v>0</v>
      </c>
      <c r="M156" s="82">
        <v>0</v>
      </c>
      <c r="N156" s="192"/>
      <c r="O156" s="188"/>
      <c r="P156" s="188"/>
      <c r="Q156" s="185"/>
      <c r="R156" s="185"/>
      <c r="S156" s="185"/>
      <c r="T156" s="224"/>
      <c r="U156" s="188"/>
      <c r="V156" s="185"/>
    </row>
    <row r="157" spans="1:22" ht="36.75" customHeight="1">
      <c r="A157" s="311"/>
      <c r="B157" s="39"/>
      <c r="C157" s="217"/>
      <c r="D157" s="199"/>
      <c r="E157" s="170"/>
      <c r="F157" s="11" t="s">
        <v>4</v>
      </c>
      <c r="G157" s="48">
        <f t="shared" si="67"/>
        <v>160000</v>
      </c>
      <c r="H157" s="82">
        <v>40000</v>
      </c>
      <c r="I157" s="45">
        <v>30000</v>
      </c>
      <c r="J157" s="82">
        <v>20000</v>
      </c>
      <c r="K157" s="83">
        <v>70000</v>
      </c>
      <c r="L157" s="82">
        <v>0</v>
      </c>
      <c r="M157" s="82">
        <v>0</v>
      </c>
      <c r="N157" s="193"/>
      <c r="O157" s="189"/>
      <c r="P157" s="189"/>
      <c r="Q157" s="186"/>
      <c r="R157" s="186"/>
      <c r="S157" s="186"/>
      <c r="T157" s="225"/>
      <c r="U157" s="189"/>
      <c r="V157" s="186"/>
    </row>
    <row r="158" spans="1:22" ht="17.45" customHeight="1">
      <c r="A158" s="194"/>
      <c r="B158" s="119" t="s">
        <v>120</v>
      </c>
      <c r="C158" s="215">
        <v>2021</v>
      </c>
      <c r="D158" s="199">
        <v>2026</v>
      </c>
      <c r="E158" s="170" t="s">
        <v>56</v>
      </c>
      <c r="F158" s="10" t="s">
        <v>48</v>
      </c>
      <c r="G158" s="48">
        <f t="shared" si="67"/>
        <v>258075</v>
      </c>
      <c r="H158" s="82">
        <v>0</v>
      </c>
      <c r="I158" s="45">
        <f>I159+I160</f>
        <v>258075</v>
      </c>
      <c r="J158" s="45">
        <f t="shared" ref="J158:M158" si="73">J159+J160</f>
        <v>0</v>
      </c>
      <c r="K158" s="138">
        <f t="shared" si="73"/>
        <v>0</v>
      </c>
      <c r="L158" s="45">
        <f t="shared" si="73"/>
        <v>0</v>
      </c>
      <c r="M158" s="45">
        <f t="shared" si="73"/>
        <v>0</v>
      </c>
      <c r="N158" s="191" t="s">
        <v>122</v>
      </c>
      <c r="O158" s="187" t="s">
        <v>95</v>
      </c>
      <c r="P158" s="187"/>
      <c r="Q158" s="184">
        <v>0</v>
      </c>
      <c r="R158" s="184">
        <v>8</v>
      </c>
      <c r="S158" s="184" t="s">
        <v>169</v>
      </c>
      <c r="T158" s="223">
        <v>0</v>
      </c>
      <c r="U158" s="187">
        <v>0</v>
      </c>
      <c r="V158" s="184">
        <v>0</v>
      </c>
    </row>
    <row r="159" spans="1:22" ht="46.9" customHeight="1">
      <c r="A159" s="195"/>
      <c r="B159" s="168" t="s">
        <v>121</v>
      </c>
      <c r="C159" s="216"/>
      <c r="D159" s="199"/>
      <c r="E159" s="170"/>
      <c r="F159" s="11" t="s">
        <v>3</v>
      </c>
      <c r="G159" s="48">
        <f t="shared" si="67"/>
        <v>0</v>
      </c>
      <c r="H159" s="82">
        <v>0</v>
      </c>
      <c r="I159" s="45">
        <v>0</v>
      </c>
      <c r="J159" s="82">
        <v>0</v>
      </c>
      <c r="K159" s="83">
        <v>0</v>
      </c>
      <c r="L159" s="82">
        <v>0</v>
      </c>
      <c r="M159" s="82">
        <v>0</v>
      </c>
      <c r="N159" s="192"/>
      <c r="O159" s="188"/>
      <c r="P159" s="188"/>
      <c r="Q159" s="185"/>
      <c r="R159" s="185"/>
      <c r="S159" s="185"/>
      <c r="T159" s="224"/>
      <c r="U159" s="188"/>
      <c r="V159" s="185"/>
    </row>
    <row r="160" spans="1:22" ht="36.75" customHeight="1">
      <c r="A160" s="196"/>
      <c r="B160" s="169"/>
      <c r="C160" s="217"/>
      <c r="D160" s="199"/>
      <c r="E160" s="170"/>
      <c r="F160" s="11" t="s">
        <v>4</v>
      </c>
      <c r="G160" s="48">
        <f t="shared" si="67"/>
        <v>258075</v>
      </c>
      <c r="H160" s="82">
        <v>0</v>
      </c>
      <c r="I160" s="45">
        <v>258075</v>
      </c>
      <c r="J160" s="82">
        <v>0</v>
      </c>
      <c r="K160" s="83">
        <v>0</v>
      </c>
      <c r="L160" s="82">
        <v>0</v>
      </c>
      <c r="M160" s="82">
        <v>0</v>
      </c>
      <c r="N160" s="193"/>
      <c r="O160" s="189"/>
      <c r="P160" s="189"/>
      <c r="Q160" s="186"/>
      <c r="R160" s="186"/>
      <c r="S160" s="186"/>
      <c r="T160" s="225"/>
      <c r="U160" s="189"/>
      <c r="V160" s="186"/>
    </row>
    <row r="161" spans="1:22" ht="22.9" customHeight="1">
      <c r="A161" s="194"/>
      <c r="B161" s="34" t="s">
        <v>183</v>
      </c>
      <c r="C161" s="215">
        <v>2021</v>
      </c>
      <c r="D161" s="199">
        <v>2026</v>
      </c>
      <c r="E161" s="170" t="s">
        <v>56</v>
      </c>
      <c r="F161" s="10" t="s">
        <v>48</v>
      </c>
      <c r="G161" s="48">
        <f t="shared" si="67"/>
        <v>16000</v>
      </c>
      <c r="H161" s="82">
        <f t="shared" ref="H161:M161" si="74">H162+H163</f>
        <v>16000</v>
      </c>
      <c r="I161" s="45">
        <f t="shared" si="74"/>
        <v>0</v>
      </c>
      <c r="J161" s="82">
        <f t="shared" si="74"/>
        <v>0</v>
      </c>
      <c r="K161" s="83">
        <f t="shared" si="74"/>
        <v>0</v>
      </c>
      <c r="L161" s="82">
        <f t="shared" si="74"/>
        <v>0</v>
      </c>
      <c r="M161" s="82">
        <f t="shared" si="74"/>
        <v>0</v>
      </c>
      <c r="N161" s="191" t="s">
        <v>144</v>
      </c>
      <c r="O161" s="187" t="s">
        <v>125</v>
      </c>
      <c r="P161" s="187"/>
      <c r="Q161" s="184">
        <v>3</v>
      </c>
      <c r="R161" s="184">
        <v>0</v>
      </c>
      <c r="S161" s="184" t="s">
        <v>169</v>
      </c>
      <c r="T161" s="223">
        <v>0</v>
      </c>
      <c r="U161" s="187">
        <v>0</v>
      </c>
      <c r="V161" s="184">
        <v>0</v>
      </c>
    </row>
    <row r="162" spans="1:22" ht="36.75" customHeight="1">
      <c r="A162" s="195"/>
      <c r="B162" s="168" t="s">
        <v>133</v>
      </c>
      <c r="C162" s="216"/>
      <c r="D162" s="199"/>
      <c r="E162" s="170"/>
      <c r="F162" s="11" t="s">
        <v>3</v>
      </c>
      <c r="G162" s="48">
        <f t="shared" si="67"/>
        <v>0</v>
      </c>
      <c r="H162" s="82">
        <v>0</v>
      </c>
      <c r="I162" s="45">
        <v>0</v>
      </c>
      <c r="J162" s="82">
        <v>0</v>
      </c>
      <c r="K162" s="83">
        <v>0</v>
      </c>
      <c r="L162" s="82">
        <v>0</v>
      </c>
      <c r="M162" s="82">
        <v>0</v>
      </c>
      <c r="N162" s="192"/>
      <c r="O162" s="188"/>
      <c r="P162" s="188"/>
      <c r="Q162" s="185"/>
      <c r="R162" s="185"/>
      <c r="S162" s="185"/>
      <c r="T162" s="224"/>
      <c r="U162" s="188"/>
      <c r="V162" s="185"/>
    </row>
    <row r="163" spans="1:22" ht="36.75" customHeight="1">
      <c r="A163" s="196"/>
      <c r="B163" s="169"/>
      <c r="C163" s="217"/>
      <c r="D163" s="199"/>
      <c r="E163" s="170"/>
      <c r="F163" s="11" t="s">
        <v>4</v>
      </c>
      <c r="G163" s="48">
        <f t="shared" si="67"/>
        <v>16000</v>
      </c>
      <c r="H163" s="82">
        <v>16000</v>
      </c>
      <c r="I163" s="45">
        <v>0</v>
      </c>
      <c r="J163" s="82">
        <v>0</v>
      </c>
      <c r="K163" s="83">
        <v>0</v>
      </c>
      <c r="L163" s="82">
        <v>0</v>
      </c>
      <c r="M163" s="82">
        <v>0</v>
      </c>
      <c r="N163" s="193"/>
      <c r="O163" s="189"/>
      <c r="P163" s="189"/>
      <c r="Q163" s="186"/>
      <c r="R163" s="186"/>
      <c r="S163" s="186"/>
      <c r="T163" s="225"/>
      <c r="U163" s="189"/>
      <c r="V163" s="186"/>
    </row>
    <row r="164" spans="1:22" ht="18.75" customHeight="1">
      <c r="A164" s="303" t="s">
        <v>30</v>
      </c>
      <c r="B164" s="304"/>
      <c r="C164" s="231"/>
      <c r="D164" s="199"/>
      <c r="E164" s="163" t="s">
        <v>56</v>
      </c>
      <c r="F164" s="21" t="s">
        <v>48</v>
      </c>
      <c r="G164" s="117">
        <f t="shared" si="67"/>
        <v>19909194.240000002</v>
      </c>
      <c r="H164" s="116">
        <f t="shared" ref="H164:M164" si="75">H165+H166</f>
        <v>2541350.2800000003</v>
      </c>
      <c r="I164" s="49">
        <f t="shared" si="75"/>
        <v>8351556.0700000003</v>
      </c>
      <c r="J164" s="116">
        <f t="shared" si="75"/>
        <v>2491090.7999999998</v>
      </c>
      <c r="K164" s="109">
        <f t="shared" si="75"/>
        <v>3790259.54</v>
      </c>
      <c r="L164" s="116">
        <f t="shared" si="75"/>
        <v>1388907.55</v>
      </c>
      <c r="M164" s="116">
        <f t="shared" si="75"/>
        <v>1346030</v>
      </c>
      <c r="N164" s="324" t="s">
        <v>47</v>
      </c>
      <c r="O164" s="324" t="s">
        <v>47</v>
      </c>
      <c r="P164" s="324" t="s">
        <v>47</v>
      </c>
      <c r="Q164" s="235" t="s">
        <v>47</v>
      </c>
      <c r="R164" s="235" t="s">
        <v>47</v>
      </c>
      <c r="S164" s="235" t="s">
        <v>47</v>
      </c>
      <c r="T164" s="238" t="s">
        <v>47</v>
      </c>
      <c r="U164" s="326" t="s">
        <v>47</v>
      </c>
      <c r="V164" s="325" t="s">
        <v>169</v>
      </c>
    </row>
    <row r="165" spans="1:22" ht="48.75" customHeight="1">
      <c r="A165" s="305"/>
      <c r="B165" s="306"/>
      <c r="C165" s="231"/>
      <c r="D165" s="199"/>
      <c r="E165" s="163"/>
      <c r="F165" s="22" t="s">
        <v>3</v>
      </c>
      <c r="G165" s="117">
        <f t="shared" si="67"/>
        <v>12242553.609999999</v>
      </c>
      <c r="H165" s="116">
        <f>H78+H111+H132+H126</f>
        <v>1919640.7200000002</v>
      </c>
      <c r="I165" s="49">
        <f t="shared" ref="I165" si="76">I78+I111+I132</f>
        <v>2096857.0299999998</v>
      </c>
      <c r="J165" s="116">
        <f>J78+J111+J132</f>
        <v>2222858.77</v>
      </c>
      <c r="K165" s="109">
        <f t="shared" ref="K165:M165" si="77">K78+K111+K132</f>
        <v>3268259.54</v>
      </c>
      <c r="L165" s="116">
        <f t="shared" si="77"/>
        <v>1388907.55</v>
      </c>
      <c r="M165" s="116">
        <f t="shared" si="77"/>
        <v>1346030</v>
      </c>
      <c r="N165" s="324"/>
      <c r="O165" s="324"/>
      <c r="P165" s="324"/>
      <c r="Q165" s="236"/>
      <c r="R165" s="236"/>
      <c r="S165" s="236"/>
      <c r="T165" s="239"/>
      <c r="U165" s="327"/>
      <c r="V165" s="325"/>
    </row>
    <row r="166" spans="1:22" ht="33" customHeight="1">
      <c r="A166" s="307"/>
      <c r="B166" s="308"/>
      <c r="C166" s="231"/>
      <c r="D166" s="199"/>
      <c r="E166" s="163"/>
      <c r="F166" s="22" t="s">
        <v>4</v>
      </c>
      <c r="G166" s="117">
        <f t="shared" si="67"/>
        <v>7666640.6299999999</v>
      </c>
      <c r="H166" s="113">
        <f>H79+H112+H133+H124</f>
        <v>621709.56000000006</v>
      </c>
      <c r="I166" s="46">
        <f t="shared" ref="I166:M166" si="78">I79+I112+I133</f>
        <v>6254699.04</v>
      </c>
      <c r="J166" s="113">
        <f t="shared" si="78"/>
        <v>268232.03000000003</v>
      </c>
      <c r="K166" s="107">
        <f>K79+K112+K133</f>
        <v>522000</v>
      </c>
      <c r="L166" s="113">
        <f t="shared" si="78"/>
        <v>0</v>
      </c>
      <c r="M166" s="113">
        <f t="shared" si="78"/>
        <v>0</v>
      </c>
      <c r="N166" s="324"/>
      <c r="O166" s="324"/>
      <c r="P166" s="324"/>
      <c r="Q166" s="237"/>
      <c r="R166" s="237"/>
      <c r="S166" s="237"/>
      <c r="T166" s="240"/>
      <c r="U166" s="328"/>
      <c r="V166" s="325"/>
    </row>
    <row r="167" spans="1:22" ht="81.599999999999994" customHeight="1">
      <c r="A167" s="163" t="s">
        <v>73</v>
      </c>
      <c r="B167" s="163"/>
      <c r="C167" s="263" t="s">
        <v>72</v>
      </c>
      <c r="D167" s="264"/>
      <c r="E167" s="264"/>
      <c r="F167" s="264"/>
      <c r="G167" s="264"/>
      <c r="H167" s="264"/>
      <c r="I167" s="264"/>
      <c r="J167" s="264"/>
      <c r="K167" s="264"/>
      <c r="L167" s="264"/>
      <c r="M167" s="264"/>
      <c r="N167" s="264"/>
      <c r="O167" s="264"/>
      <c r="P167" s="264"/>
      <c r="Q167" s="264"/>
      <c r="R167" s="264"/>
      <c r="S167" s="264"/>
      <c r="T167" s="264"/>
      <c r="U167" s="264"/>
      <c r="V167" s="264"/>
    </row>
    <row r="168" spans="1:22" ht="18.600000000000001" customHeight="1">
      <c r="A168" s="253"/>
      <c r="B168" s="163" t="s">
        <v>62</v>
      </c>
      <c r="C168" s="199">
        <v>2021</v>
      </c>
      <c r="D168" s="199">
        <v>2026</v>
      </c>
      <c r="E168" s="170" t="s">
        <v>56</v>
      </c>
      <c r="F168" s="3" t="s">
        <v>48</v>
      </c>
      <c r="G168" s="45">
        <f>H168+I168+J168+K168+L168+M168</f>
        <v>440746.8</v>
      </c>
      <c r="H168" s="82">
        <f t="shared" ref="H168:L168" si="79">H169+H170</f>
        <v>440746.8</v>
      </c>
      <c r="I168" s="45">
        <f t="shared" si="79"/>
        <v>0</v>
      </c>
      <c r="J168" s="82">
        <f t="shared" si="79"/>
        <v>0</v>
      </c>
      <c r="K168" s="138">
        <f t="shared" si="79"/>
        <v>0</v>
      </c>
      <c r="L168" s="45">
        <f t="shared" si="79"/>
        <v>0</v>
      </c>
      <c r="M168" s="45">
        <v>0</v>
      </c>
      <c r="N168" s="198" t="s">
        <v>47</v>
      </c>
      <c r="O168" s="198" t="s">
        <v>47</v>
      </c>
      <c r="P168" s="198" t="s">
        <v>47</v>
      </c>
      <c r="Q168" s="232" t="s">
        <v>47</v>
      </c>
      <c r="R168" s="232" t="s">
        <v>47</v>
      </c>
      <c r="S168" s="232" t="s">
        <v>47</v>
      </c>
      <c r="T168" s="241" t="s">
        <v>47</v>
      </c>
      <c r="U168" s="215" t="s">
        <v>47</v>
      </c>
      <c r="V168" s="230" t="s">
        <v>169</v>
      </c>
    </row>
    <row r="169" spans="1:22" ht="54" customHeight="1">
      <c r="A169" s="253"/>
      <c r="B169" s="163"/>
      <c r="C169" s="199"/>
      <c r="D169" s="199"/>
      <c r="E169" s="170"/>
      <c r="F169" s="3" t="s">
        <v>52</v>
      </c>
      <c r="G169" s="45">
        <f t="shared" ref="G169:G179" si="80">H169+I169+J169+K169+L169+M169</f>
        <v>0</v>
      </c>
      <c r="H169" s="82">
        <v>0</v>
      </c>
      <c r="I169" s="45">
        <v>0</v>
      </c>
      <c r="J169" s="82">
        <v>0</v>
      </c>
      <c r="K169" s="138">
        <v>0</v>
      </c>
      <c r="L169" s="45">
        <v>0</v>
      </c>
      <c r="M169" s="45">
        <v>0</v>
      </c>
      <c r="N169" s="198"/>
      <c r="O169" s="198"/>
      <c r="P169" s="198"/>
      <c r="Q169" s="233"/>
      <c r="R169" s="233"/>
      <c r="S169" s="233"/>
      <c r="T169" s="242"/>
      <c r="U169" s="216"/>
      <c r="V169" s="230"/>
    </row>
    <row r="170" spans="1:22" ht="33" customHeight="1">
      <c r="A170" s="253"/>
      <c r="B170" s="163"/>
      <c r="C170" s="199"/>
      <c r="D170" s="199"/>
      <c r="E170" s="170"/>
      <c r="F170" s="3" t="s">
        <v>53</v>
      </c>
      <c r="G170" s="45">
        <f t="shared" si="80"/>
        <v>440746.8</v>
      </c>
      <c r="H170" s="82">
        <f t="shared" ref="H170:L170" si="81">H173</f>
        <v>440746.8</v>
      </c>
      <c r="I170" s="45">
        <f t="shared" si="81"/>
        <v>0</v>
      </c>
      <c r="J170" s="82">
        <f t="shared" si="81"/>
        <v>0</v>
      </c>
      <c r="K170" s="138">
        <f t="shared" si="81"/>
        <v>0</v>
      </c>
      <c r="L170" s="45">
        <f t="shared" si="81"/>
        <v>0</v>
      </c>
      <c r="M170" s="45">
        <v>0</v>
      </c>
      <c r="N170" s="198"/>
      <c r="O170" s="198"/>
      <c r="P170" s="198"/>
      <c r="Q170" s="234"/>
      <c r="R170" s="234"/>
      <c r="S170" s="234"/>
      <c r="T170" s="243"/>
      <c r="U170" s="217"/>
      <c r="V170" s="230"/>
    </row>
    <row r="171" spans="1:22" ht="23.45" customHeight="1">
      <c r="A171" s="253"/>
      <c r="B171" s="163" t="s">
        <v>32</v>
      </c>
      <c r="C171" s="199">
        <v>2021</v>
      </c>
      <c r="D171" s="199">
        <v>2026</v>
      </c>
      <c r="E171" s="170" t="s">
        <v>56</v>
      </c>
      <c r="F171" s="3" t="s">
        <v>48</v>
      </c>
      <c r="G171" s="45">
        <f t="shared" si="80"/>
        <v>440746.8</v>
      </c>
      <c r="H171" s="82">
        <f t="shared" ref="H171:L171" si="82">H172+H173</f>
        <v>440746.8</v>
      </c>
      <c r="I171" s="45">
        <f t="shared" si="82"/>
        <v>0</v>
      </c>
      <c r="J171" s="82">
        <f t="shared" si="82"/>
        <v>0</v>
      </c>
      <c r="K171" s="138">
        <f t="shared" si="82"/>
        <v>0</v>
      </c>
      <c r="L171" s="45">
        <f t="shared" si="82"/>
        <v>0</v>
      </c>
      <c r="M171" s="45">
        <v>0</v>
      </c>
      <c r="N171" s="198" t="s">
        <v>47</v>
      </c>
      <c r="O171" s="198" t="s">
        <v>47</v>
      </c>
      <c r="P171" s="198" t="s">
        <v>47</v>
      </c>
      <c r="Q171" s="232" t="s">
        <v>47</v>
      </c>
      <c r="R171" s="232" t="s">
        <v>47</v>
      </c>
      <c r="S171" s="232" t="s">
        <v>47</v>
      </c>
      <c r="T171" s="241" t="s">
        <v>47</v>
      </c>
      <c r="U171" s="215" t="s">
        <v>47</v>
      </c>
      <c r="V171" s="230" t="s">
        <v>169</v>
      </c>
    </row>
    <row r="172" spans="1:22" ht="56.25" customHeight="1">
      <c r="A172" s="253"/>
      <c r="B172" s="163"/>
      <c r="C172" s="199"/>
      <c r="D172" s="199"/>
      <c r="E172" s="170"/>
      <c r="F172" s="3" t="s">
        <v>52</v>
      </c>
      <c r="G172" s="45">
        <f t="shared" si="80"/>
        <v>0</v>
      </c>
      <c r="H172" s="82">
        <v>0</v>
      </c>
      <c r="I172" s="45">
        <v>0</v>
      </c>
      <c r="J172" s="82">
        <v>0</v>
      </c>
      <c r="K172" s="138">
        <v>0</v>
      </c>
      <c r="L172" s="45">
        <v>0</v>
      </c>
      <c r="M172" s="45">
        <v>0</v>
      </c>
      <c r="N172" s="198"/>
      <c r="O172" s="198"/>
      <c r="P172" s="198"/>
      <c r="Q172" s="233"/>
      <c r="R172" s="233"/>
      <c r="S172" s="233"/>
      <c r="T172" s="242"/>
      <c r="U172" s="216"/>
      <c r="V172" s="230"/>
    </row>
    <row r="173" spans="1:22" ht="39" customHeight="1">
      <c r="A173" s="253"/>
      <c r="B173" s="163"/>
      <c r="C173" s="199"/>
      <c r="D173" s="199"/>
      <c r="E173" s="170"/>
      <c r="F173" s="3" t="s">
        <v>53</v>
      </c>
      <c r="G173" s="45">
        <f t="shared" si="80"/>
        <v>440746.8</v>
      </c>
      <c r="H173" s="82">
        <f t="shared" ref="H173:L173" si="83">H176</f>
        <v>440746.8</v>
      </c>
      <c r="I173" s="45">
        <f t="shared" si="83"/>
        <v>0</v>
      </c>
      <c r="J173" s="82">
        <f t="shared" si="83"/>
        <v>0</v>
      </c>
      <c r="K173" s="138">
        <f t="shared" si="83"/>
        <v>0</v>
      </c>
      <c r="L173" s="45">
        <f t="shared" si="83"/>
        <v>0</v>
      </c>
      <c r="M173" s="45">
        <v>0</v>
      </c>
      <c r="N173" s="198"/>
      <c r="O173" s="198"/>
      <c r="P173" s="198"/>
      <c r="Q173" s="234"/>
      <c r="R173" s="234"/>
      <c r="S173" s="234"/>
      <c r="T173" s="243"/>
      <c r="U173" s="217"/>
      <c r="V173" s="230"/>
    </row>
    <row r="174" spans="1:22" ht="20.45" customHeight="1">
      <c r="A174" s="329"/>
      <c r="B174" s="251" t="s">
        <v>104</v>
      </c>
      <c r="C174" s="252">
        <v>2021</v>
      </c>
      <c r="D174" s="199">
        <v>2026</v>
      </c>
      <c r="E174" s="170" t="s">
        <v>56</v>
      </c>
      <c r="F174" s="3" t="s">
        <v>48</v>
      </c>
      <c r="G174" s="45">
        <f t="shared" si="80"/>
        <v>440746.8</v>
      </c>
      <c r="H174" s="82">
        <f t="shared" ref="H174:L174" si="84">H175+H176</f>
        <v>440746.8</v>
      </c>
      <c r="I174" s="45">
        <f t="shared" si="84"/>
        <v>0</v>
      </c>
      <c r="J174" s="82">
        <f t="shared" si="84"/>
        <v>0</v>
      </c>
      <c r="K174" s="138">
        <f t="shared" si="84"/>
        <v>0</v>
      </c>
      <c r="L174" s="45">
        <f t="shared" si="84"/>
        <v>0</v>
      </c>
      <c r="M174" s="45">
        <v>0</v>
      </c>
      <c r="N174" s="145" t="s">
        <v>58</v>
      </c>
      <c r="O174" s="232" t="s">
        <v>59</v>
      </c>
      <c r="P174" s="232">
        <v>0</v>
      </c>
      <c r="Q174" s="232">
        <v>400</v>
      </c>
      <c r="R174" s="232">
        <v>0</v>
      </c>
      <c r="S174" s="232">
        <v>0</v>
      </c>
      <c r="T174" s="241">
        <v>0</v>
      </c>
      <c r="U174" s="232">
        <v>0</v>
      </c>
      <c r="V174" s="232">
        <v>0</v>
      </c>
    </row>
    <row r="175" spans="1:22" ht="48" customHeight="1">
      <c r="A175" s="329"/>
      <c r="B175" s="251"/>
      <c r="C175" s="252"/>
      <c r="D175" s="199"/>
      <c r="E175" s="170"/>
      <c r="F175" s="3" t="s">
        <v>52</v>
      </c>
      <c r="G175" s="45">
        <f t="shared" si="80"/>
        <v>0</v>
      </c>
      <c r="H175" s="82">
        <v>0</v>
      </c>
      <c r="I175" s="45">
        <v>0</v>
      </c>
      <c r="J175" s="82">
        <v>0</v>
      </c>
      <c r="K175" s="138">
        <v>0</v>
      </c>
      <c r="L175" s="45">
        <v>0</v>
      </c>
      <c r="M175" s="45">
        <v>0</v>
      </c>
      <c r="N175" s="146"/>
      <c r="O175" s="233"/>
      <c r="P175" s="233"/>
      <c r="Q175" s="233"/>
      <c r="R175" s="233"/>
      <c r="S175" s="233"/>
      <c r="T175" s="242"/>
      <c r="U175" s="233"/>
      <c r="V175" s="233"/>
    </row>
    <row r="176" spans="1:22" ht="33" customHeight="1">
      <c r="A176" s="329"/>
      <c r="B176" s="251"/>
      <c r="C176" s="252"/>
      <c r="D176" s="199"/>
      <c r="E176" s="170"/>
      <c r="F176" s="3" t="s">
        <v>53</v>
      </c>
      <c r="G176" s="45">
        <f t="shared" si="80"/>
        <v>440746.8</v>
      </c>
      <c r="H176" s="82">
        <v>440746.8</v>
      </c>
      <c r="I176" s="45">
        <v>0</v>
      </c>
      <c r="J176" s="82">
        <v>0</v>
      </c>
      <c r="K176" s="138">
        <v>0</v>
      </c>
      <c r="L176" s="45">
        <v>0</v>
      </c>
      <c r="M176" s="45">
        <v>0</v>
      </c>
      <c r="N176" s="147"/>
      <c r="O176" s="234"/>
      <c r="P176" s="234"/>
      <c r="Q176" s="234"/>
      <c r="R176" s="234"/>
      <c r="S176" s="234"/>
      <c r="T176" s="243"/>
      <c r="U176" s="234"/>
      <c r="V176" s="234"/>
    </row>
    <row r="177" spans="1:22" ht="21" customHeight="1">
      <c r="A177" s="163" t="s">
        <v>31</v>
      </c>
      <c r="B177" s="163"/>
      <c r="C177" s="250"/>
      <c r="D177" s="250"/>
      <c r="E177" s="163" t="s">
        <v>56</v>
      </c>
      <c r="F177" s="20" t="s">
        <v>48</v>
      </c>
      <c r="G177" s="45">
        <f t="shared" si="80"/>
        <v>440746.8</v>
      </c>
      <c r="H177" s="113">
        <f t="shared" ref="H177:L177" si="85">H178+H179</f>
        <v>440746.8</v>
      </c>
      <c r="I177" s="46">
        <f t="shared" si="85"/>
        <v>0</v>
      </c>
      <c r="J177" s="113">
        <f t="shared" si="85"/>
        <v>0</v>
      </c>
      <c r="K177" s="112">
        <f t="shared" si="85"/>
        <v>0</v>
      </c>
      <c r="L177" s="46">
        <f t="shared" si="85"/>
        <v>0</v>
      </c>
      <c r="M177" s="46">
        <v>0</v>
      </c>
      <c r="N177" s="231" t="s">
        <v>47</v>
      </c>
      <c r="O177" s="231" t="s">
        <v>47</v>
      </c>
      <c r="P177" s="231" t="s">
        <v>47</v>
      </c>
      <c r="Q177" s="244" t="s">
        <v>47</v>
      </c>
      <c r="R177" s="244" t="s">
        <v>47</v>
      </c>
      <c r="S177" s="244" t="s">
        <v>47</v>
      </c>
      <c r="T177" s="337" t="s">
        <v>47</v>
      </c>
      <c r="U177" s="315" t="s">
        <v>47</v>
      </c>
      <c r="V177" s="229" t="s">
        <v>169</v>
      </c>
    </row>
    <row r="178" spans="1:22" ht="33" customHeight="1">
      <c r="A178" s="163"/>
      <c r="B178" s="163"/>
      <c r="C178" s="250"/>
      <c r="D178" s="250"/>
      <c r="E178" s="163"/>
      <c r="F178" s="20" t="s">
        <v>52</v>
      </c>
      <c r="G178" s="45">
        <f t="shared" si="80"/>
        <v>0</v>
      </c>
      <c r="H178" s="113">
        <v>0</v>
      </c>
      <c r="I178" s="46">
        <v>0</v>
      </c>
      <c r="J178" s="113">
        <v>0</v>
      </c>
      <c r="K178" s="112">
        <v>0</v>
      </c>
      <c r="L178" s="46">
        <v>0</v>
      </c>
      <c r="M178" s="46">
        <v>0</v>
      </c>
      <c r="N178" s="231"/>
      <c r="O178" s="231"/>
      <c r="P178" s="231"/>
      <c r="Q178" s="245"/>
      <c r="R178" s="245"/>
      <c r="S178" s="245"/>
      <c r="T178" s="338"/>
      <c r="U178" s="316"/>
      <c r="V178" s="229"/>
    </row>
    <row r="179" spans="1:22" ht="33" customHeight="1">
      <c r="A179" s="163"/>
      <c r="B179" s="163"/>
      <c r="C179" s="250"/>
      <c r="D179" s="250"/>
      <c r="E179" s="163"/>
      <c r="F179" s="20" t="s">
        <v>53</v>
      </c>
      <c r="G179" s="45">
        <f t="shared" si="80"/>
        <v>440746.8</v>
      </c>
      <c r="H179" s="113">
        <f t="shared" ref="H179:L179" si="86">H176</f>
        <v>440746.8</v>
      </c>
      <c r="I179" s="46">
        <f t="shared" si="86"/>
        <v>0</v>
      </c>
      <c r="J179" s="113">
        <f t="shared" si="86"/>
        <v>0</v>
      </c>
      <c r="K179" s="112">
        <f t="shared" si="86"/>
        <v>0</v>
      </c>
      <c r="L179" s="46">
        <f t="shared" si="86"/>
        <v>0</v>
      </c>
      <c r="M179" s="46">
        <v>0</v>
      </c>
      <c r="N179" s="231"/>
      <c r="O179" s="231"/>
      <c r="P179" s="231"/>
      <c r="Q179" s="246"/>
      <c r="R179" s="246"/>
      <c r="S179" s="246"/>
      <c r="T179" s="339"/>
      <c r="U179" s="317"/>
      <c r="V179" s="229"/>
    </row>
    <row r="180" spans="1:22" ht="33" customHeight="1">
      <c r="A180" s="171" t="s">
        <v>135</v>
      </c>
      <c r="B180" s="172"/>
      <c r="C180" s="177" t="s">
        <v>134</v>
      </c>
      <c r="D180" s="178"/>
      <c r="E180" s="178"/>
      <c r="F180" s="178"/>
      <c r="G180" s="178"/>
      <c r="H180" s="178"/>
      <c r="I180" s="178"/>
      <c r="J180" s="178"/>
      <c r="K180" s="178"/>
      <c r="L180" s="178"/>
      <c r="M180" s="178"/>
      <c r="N180" s="178"/>
      <c r="O180" s="178"/>
      <c r="P180" s="178"/>
      <c r="Q180" s="178"/>
      <c r="R180" s="178"/>
      <c r="S180" s="178"/>
      <c r="T180" s="178"/>
      <c r="U180" s="178"/>
      <c r="V180" s="178"/>
    </row>
    <row r="181" spans="1:22" ht="33" customHeight="1">
      <c r="A181" s="173"/>
      <c r="B181" s="174"/>
      <c r="C181" s="179"/>
      <c r="D181" s="180"/>
      <c r="E181" s="180"/>
      <c r="F181" s="180"/>
      <c r="G181" s="180"/>
      <c r="H181" s="180"/>
      <c r="I181" s="180"/>
      <c r="J181" s="180"/>
      <c r="K181" s="180"/>
      <c r="L181" s="180"/>
      <c r="M181" s="180"/>
      <c r="N181" s="180"/>
      <c r="O181" s="180"/>
      <c r="P181" s="180"/>
      <c r="Q181" s="180"/>
      <c r="R181" s="180"/>
      <c r="S181" s="180"/>
      <c r="T181" s="180"/>
      <c r="U181" s="180"/>
      <c r="V181" s="180"/>
    </row>
    <row r="182" spans="1:22" ht="33" customHeight="1">
      <c r="A182" s="175"/>
      <c r="B182" s="176"/>
      <c r="C182" s="181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  <c r="N182" s="182"/>
      <c r="O182" s="182"/>
      <c r="P182" s="182"/>
      <c r="Q182" s="182"/>
      <c r="R182" s="182"/>
      <c r="S182" s="182"/>
      <c r="T182" s="182"/>
      <c r="U182" s="182"/>
      <c r="V182" s="182"/>
    </row>
    <row r="183" spans="1:22" ht="33" customHeight="1">
      <c r="A183" s="157"/>
      <c r="B183" s="171" t="s">
        <v>136</v>
      </c>
      <c r="C183" s="157">
        <v>2021</v>
      </c>
      <c r="D183" s="253">
        <v>2026</v>
      </c>
      <c r="E183" s="163" t="s">
        <v>56</v>
      </c>
      <c r="F183" s="54" t="s">
        <v>48</v>
      </c>
      <c r="G183" s="55">
        <f>H183+I183+J183+K183+L183+M183</f>
        <v>53090</v>
      </c>
      <c r="H183" s="131">
        <f>H184+H185</f>
        <v>0</v>
      </c>
      <c r="I183" s="55">
        <f t="shared" ref="I183:M183" si="87">I184+I185</f>
        <v>5520</v>
      </c>
      <c r="J183" s="131">
        <f t="shared" si="87"/>
        <v>16230</v>
      </c>
      <c r="K183" s="140">
        <f t="shared" si="87"/>
        <v>21340</v>
      </c>
      <c r="L183" s="55">
        <f t="shared" si="87"/>
        <v>5000</v>
      </c>
      <c r="M183" s="55">
        <f t="shared" si="87"/>
        <v>5000</v>
      </c>
      <c r="N183" s="340" t="s">
        <v>47</v>
      </c>
      <c r="O183" s="340" t="s">
        <v>47</v>
      </c>
      <c r="P183" s="340" t="s">
        <v>47</v>
      </c>
      <c r="Q183" s="340" t="s">
        <v>47</v>
      </c>
      <c r="R183" s="340" t="s">
        <v>47</v>
      </c>
      <c r="S183" s="148" t="s">
        <v>47</v>
      </c>
      <c r="T183" s="151" t="s">
        <v>47</v>
      </c>
      <c r="U183" s="148" t="s">
        <v>47</v>
      </c>
      <c r="V183" s="340" t="s">
        <v>169</v>
      </c>
    </row>
    <row r="184" spans="1:22" ht="33" customHeight="1">
      <c r="A184" s="158"/>
      <c r="B184" s="173"/>
      <c r="C184" s="158"/>
      <c r="D184" s="253"/>
      <c r="E184" s="163"/>
      <c r="F184" s="54" t="s">
        <v>52</v>
      </c>
      <c r="G184" s="55">
        <f t="shared" ref="G184:G203" si="88">H184+I184+J184+K184+L184+M184</f>
        <v>53090</v>
      </c>
      <c r="H184" s="132">
        <f>H187</f>
        <v>0</v>
      </c>
      <c r="I184" s="56">
        <f t="shared" ref="I184:M184" si="89">I187</f>
        <v>5520</v>
      </c>
      <c r="J184" s="132">
        <f t="shared" si="89"/>
        <v>16230</v>
      </c>
      <c r="K184" s="141">
        <f t="shared" si="89"/>
        <v>21340</v>
      </c>
      <c r="L184" s="56">
        <f t="shared" si="89"/>
        <v>5000</v>
      </c>
      <c r="M184" s="56">
        <f t="shared" si="89"/>
        <v>5000</v>
      </c>
      <c r="N184" s="341"/>
      <c r="O184" s="341"/>
      <c r="P184" s="341"/>
      <c r="Q184" s="341"/>
      <c r="R184" s="341"/>
      <c r="S184" s="149"/>
      <c r="T184" s="152"/>
      <c r="U184" s="149"/>
      <c r="V184" s="341"/>
    </row>
    <row r="185" spans="1:22" ht="33" customHeight="1">
      <c r="A185" s="159"/>
      <c r="B185" s="175"/>
      <c r="C185" s="159"/>
      <c r="D185" s="253"/>
      <c r="E185" s="163"/>
      <c r="F185" s="54" t="s">
        <v>53</v>
      </c>
      <c r="G185" s="55">
        <f t="shared" si="88"/>
        <v>0</v>
      </c>
      <c r="H185" s="132">
        <v>0</v>
      </c>
      <c r="I185" s="56">
        <v>0</v>
      </c>
      <c r="J185" s="132">
        <v>0</v>
      </c>
      <c r="K185" s="140">
        <v>0</v>
      </c>
      <c r="L185" s="55">
        <v>0</v>
      </c>
      <c r="M185" s="55">
        <v>0</v>
      </c>
      <c r="N185" s="342"/>
      <c r="O185" s="342"/>
      <c r="P185" s="342"/>
      <c r="Q185" s="342"/>
      <c r="R185" s="342"/>
      <c r="S185" s="150"/>
      <c r="T185" s="153"/>
      <c r="U185" s="150"/>
      <c r="V185" s="342"/>
    </row>
    <row r="186" spans="1:22" ht="33" customHeight="1">
      <c r="A186" s="157"/>
      <c r="B186" s="171" t="s">
        <v>137</v>
      </c>
      <c r="C186" s="164">
        <v>2021</v>
      </c>
      <c r="D186" s="253">
        <v>2026</v>
      </c>
      <c r="E186" s="170" t="s">
        <v>56</v>
      </c>
      <c r="F186" s="53" t="s">
        <v>48</v>
      </c>
      <c r="G186" s="55">
        <f t="shared" si="88"/>
        <v>53090</v>
      </c>
      <c r="H186" s="115">
        <f>H187+H188</f>
        <v>0</v>
      </c>
      <c r="I186" s="57">
        <f>I187+I188</f>
        <v>5520</v>
      </c>
      <c r="J186" s="115">
        <f>J187+J188</f>
        <v>16230</v>
      </c>
      <c r="K186" s="142">
        <f t="shared" ref="K186:M186" si="90">K187+K188</f>
        <v>21340</v>
      </c>
      <c r="L186" s="57">
        <f t="shared" si="90"/>
        <v>5000</v>
      </c>
      <c r="M186" s="57">
        <f t="shared" si="90"/>
        <v>5000</v>
      </c>
      <c r="N186" s="218" t="s">
        <v>47</v>
      </c>
      <c r="O186" s="218" t="s">
        <v>47</v>
      </c>
      <c r="P186" s="218" t="s">
        <v>47</v>
      </c>
      <c r="Q186" s="218" t="s">
        <v>47</v>
      </c>
      <c r="R186" s="218" t="s">
        <v>47</v>
      </c>
      <c r="S186" s="218" t="s">
        <v>47</v>
      </c>
      <c r="T186" s="274" t="s">
        <v>47</v>
      </c>
      <c r="U186" s="218" t="s">
        <v>47</v>
      </c>
      <c r="V186" s="218" t="s">
        <v>169</v>
      </c>
    </row>
    <row r="187" spans="1:22" ht="33" customHeight="1">
      <c r="A187" s="158"/>
      <c r="B187" s="173"/>
      <c r="C187" s="165"/>
      <c r="D187" s="253"/>
      <c r="E187" s="170"/>
      <c r="F187" s="53" t="s">
        <v>52</v>
      </c>
      <c r="G187" s="55">
        <f t="shared" si="88"/>
        <v>53090</v>
      </c>
      <c r="H187" s="115">
        <f>H190+H193</f>
        <v>0</v>
      </c>
      <c r="I187" s="57">
        <f t="shared" ref="I187:M187" si="91">I190+I193</f>
        <v>5520</v>
      </c>
      <c r="J187" s="115">
        <f t="shared" si="91"/>
        <v>16230</v>
      </c>
      <c r="K187" s="142">
        <f t="shared" si="91"/>
        <v>21340</v>
      </c>
      <c r="L187" s="57">
        <f t="shared" si="91"/>
        <v>5000</v>
      </c>
      <c r="M187" s="57">
        <f t="shared" si="91"/>
        <v>5000</v>
      </c>
      <c r="N187" s="219"/>
      <c r="O187" s="219"/>
      <c r="P187" s="219"/>
      <c r="Q187" s="219"/>
      <c r="R187" s="219"/>
      <c r="S187" s="219"/>
      <c r="T187" s="275"/>
      <c r="U187" s="219"/>
      <c r="V187" s="219"/>
    </row>
    <row r="188" spans="1:22" ht="33" customHeight="1">
      <c r="A188" s="159"/>
      <c r="B188" s="175"/>
      <c r="C188" s="166"/>
      <c r="D188" s="253"/>
      <c r="E188" s="170"/>
      <c r="F188" s="53" t="s">
        <v>53</v>
      </c>
      <c r="G188" s="55">
        <f t="shared" si="88"/>
        <v>0</v>
      </c>
      <c r="H188" s="115">
        <v>0</v>
      </c>
      <c r="I188" s="57">
        <v>0</v>
      </c>
      <c r="J188" s="115">
        <v>0</v>
      </c>
      <c r="K188" s="143">
        <v>0</v>
      </c>
      <c r="L188" s="62">
        <v>0</v>
      </c>
      <c r="M188" s="57"/>
      <c r="N188" s="220"/>
      <c r="O188" s="220"/>
      <c r="P188" s="220"/>
      <c r="Q188" s="220"/>
      <c r="R188" s="220"/>
      <c r="S188" s="220"/>
      <c r="T188" s="276"/>
      <c r="U188" s="220"/>
      <c r="V188" s="220"/>
    </row>
    <row r="189" spans="1:22" ht="33" customHeight="1">
      <c r="A189" s="157"/>
      <c r="B189" s="333" t="s">
        <v>138</v>
      </c>
      <c r="C189" s="164">
        <v>2021</v>
      </c>
      <c r="D189" s="253">
        <v>2026</v>
      </c>
      <c r="E189" s="170" t="s">
        <v>56</v>
      </c>
      <c r="F189" s="53" t="s">
        <v>48</v>
      </c>
      <c r="G189" s="55">
        <f t="shared" si="88"/>
        <v>53090</v>
      </c>
      <c r="H189" s="115">
        <f>H190+H191</f>
        <v>0</v>
      </c>
      <c r="I189" s="57">
        <f t="shared" ref="I189:M189" si="92">I190+I191</f>
        <v>5520</v>
      </c>
      <c r="J189" s="115">
        <f t="shared" si="92"/>
        <v>16230</v>
      </c>
      <c r="K189" s="110">
        <f t="shared" si="92"/>
        <v>21340</v>
      </c>
      <c r="L189" s="115">
        <f t="shared" si="92"/>
        <v>5000</v>
      </c>
      <c r="M189" s="115">
        <f t="shared" si="92"/>
        <v>5000</v>
      </c>
      <c r="N189" s="145" t="s">
        <v>141</v>
      </c>
      <c r="O189" s="218" t="s">
        <v>142</v>
      </c>
      <c r="P189" s="218"/>
      <c r="Q189" s="218">
        <v>1000</v>
      </c>
      <c r="R189" s="218">
        <v>1000</v>
      </c>
      <c r="S189" s="218">
        <v>1000</v>
      </c>
      <c r="T189" s="274">
        <v>1000</v>
      </c>
      <c r="U189" s="218">
        <v>1000</v>
      </c>
      <c r="V189" s="218">
        <v>1000</v>
      </c>
    </row>
    <row r="190" spans="1:22" ht="33" customHeight="1">
      <c r="A190" s="158"/>
      <c r="B190" s="334"/>
      <c r="C190" s="165"/>
      <c r="D190" s="253"/>
      <c r="E190" s="170"/>
      <c r="F190" s="53" t="s">
        <v>52</v>
      </c>
      <c r="G190" s="55">
        <f t="shared" si="88"/>
        <v>53090</v>
      </c>
      <c r="H190" s="115">
        <v>0</v>
      </c>
      <c r="I190" s="57">
        <v>5520</v>
      </c>
      <c r="J190" s="115">
        <v>16230</v>
      </c>
      <c r="K190" s="143">
        <v>21340</v>
      </c>
      <c r="L190" s="62">
        <v>5000</v>
      </c>
      <c r="M190" s="57">
        <v>5000</v>
      </c>
      <c r="N190" s="146"/>
      <c r="O190" s="219"/>
      <c r="P190" s="219"/>
      <c r="Q190" s="219"/>
      <c r="R190" s="219"/>
      <c r="S190" s="219"/>
      <c r="T190" s="275"/>
      <c r="U190" s="219"/>
      <c r="V190" s="219"/>
    </row>
    <row r="191" spans="1:22" ht="33" customHeight="1">
      <c r="A191" s="159"/>
      <c r="B191" s="335"/>
      <c r="C191" s="166"/>
      <c r="D191" s="253"/>
      <c r="E191" s="170"/>
      <c r="F191" s="53" t="s">
        <v>53</v>
      </c>
      <c r="G191" s="55">
        <f t="shared" si="88"/>
        <v>0</v>
      </c>
      <c r="H191" s="115">
        <v>0</v>
      </c>
      <c r="I191" s="57">
        <v>0</v>
      </c>
      <c r="J191" s="115">
        <v>0</v>
      </c>
      <c r="K191" s="143">
        <v>0</v>
      </c>
      <c r="L191" s="62">
        <v>0</v>
      </c>
      <c r="M191" s="57">
        <v>0</v>
      </c>
      <c r="N191" s="147"/>
      <c r="O191" s="220"/>
      <c r="P191" s="220"/>
      <c r="Q191" s="220"/>
      <c r="R191" s="220"/>
      <c r="S191" s="220"/>
      <c r="T191" s="276"/>
      <c r="U191" s="220"/>
      <c r="V191" s="220"/>
    </row>
    <row r="192" spans="1:22" ht="33" customHeight="1">
      <c r="A192" s="157"/>
      <c r="B192" s="167" t="s">
        <v>139</v>
      </c>
      <c r="C192" s="164">
        <v>2021</v>
      </c>
      <c r="D192" s="253">
        <v>2026</v>
      </c>
      <c r="E192" s="170" t="s">
        <v>56</v>
      </c>
      <c r="F192" s="53" t="s">
        <v>48</v>
      </c>
      <c r="G192" s="55">
        <f t="shared" si="88"/>
        <v>0</v>
      </c>
      <c r="H192" s="115">
        <f>H193+H194</f>
        <v>0</v>
      </c>
      <c r="I192" s="57">
        <f t="shared" ref="I192:L192" si="93">I193+I194</f>
        <v>0</v>
      </c>
      <c r="J192" s="115">
        <f t="shared" si="93"/>
        <v>0</v>
      </c>
      <c r="K192" s="142">
        <f t="shared" si="93"/>
        <v>0</v>
      </c>
      <c r="L192" s="57">
        <f t="shared" si="93"/>
        <v>0</v>
      </c>
      <c r="M192" s="57">
        <v>0</v>
      </c>
      <c r="N192" s="145" t="s">
        <v>143</v>
      </c>
      <c r="O192" s="218" t="s">
        <v>119</v>
      </c>
      <c r="P192" s="218"/>
      <c r="Q192" s="218" t="s">
        <v>47</v>
      </c>
      <c r="R192" s="218" t="s">
        <v>47</v>
      </c>
      <c r="S192" s="218" t="s">
        <v>47</v>
      </c>
      <c r="T192" s="274" t="s">
        <v>169</v>
      </c>
      <c r="U192" s="218" t="s">
        <v>169</v>
      </c>
      <c r="V192" s="218" t="s">
        <v>169</v>
      </c>
    </row>
    <row r="193" spans="1:22" ht="33" customHeight="1">
      <c r="A193" s="158"/>
      <c r="B193" s="168"/>
      <c r="C193" s="165"/>
      <c r="D193" s="253"/>
      <c r="E193" s="170"/>
      <c r="F193" s="53" t="s">
        <v>52</v>
      </c>
      <c r="G193" s="55">
        <f t="shared" si="88"/>
        <v>0</v>
      </c>
      <c r="H193" s="115">
        <v>0</v>
      </c>
      <c r="I193" s="57">
        <v>0</v>
      </c>
      <c r="J193" s="115">
        <v>0</v>
      </c>
      <c r="K193" s="143">
        <v>0</v>
      </c>
      <c r="L193" s="62">
        <v>0</v>
      </c>
      <c r="M193" s="57">
        <v>0</v>
      </c>
      <c r="N193" s="146"/>
      <c r="O193" s="219"/>
      <c r="P193" s="219"/>
      <c r="Q193" s="219"/>
      <c r="R193" s="219"/>
      <c r="S193" s="219"/>
      <c r="T193" s="275"/>
      <c r="U193" s="219"/>
      <c r="V193" s="219"/>
    </row>
    <row r="194" spans="1:22" ht="33" customHeight="1">
      <c r="A194" s="159"/>
      <c r="B194" s="169"/>
      <c r="C194" s="166"/>
      <c r="D194" s="253"/>
      <c r="E194" s="170"/>
      <c r="F194" s="53" t="s">
        <v>53</v>
      </c>
      <c r="G194" s="55">
        <f t="shared" si="88"/>
        <v>0</v>
      </c>
      <c r="H194" s="115">
        <v>0</v>
      </c>
      <c r="I194" s="57">
        <v>0</v>
      </c>
      <c r="J194" s="115">
        <v>0</v>
      </c>
      <c r="K194" s="143">
        <v>0</v>
      </c>
      <c r="L194" s="62">
        <v>0</v>
      </c>
      <c r="M194" s="57">
        <v>0</v>
      </c>
      <c r="N194" s="147"/>
      <c r="O194" s="220"/>
      <c r="P194" s="220"/>
      <c r="Q194" s="220"/>
      <c r="R194" s="220"/>
      <c r="S194" s="220"/>
      <c r="T194" s="276"/>
      <c r="U194" s="220"/>
      <c r="V194" s="220"/>
    </row>
    <row r="195" spans="1:22" ht="33" customHeight="1">
      <c r="A195" s="157"/>
      <c r="B195" s="167" t="s">
        <v>155</v>
      </c>
      <c r="C195" s="164">
        <v>2021</v>
      </c>
      <c r="D195" s="164">
        <v>2026</v>
      </c>
      <c r="E195" s="170" t="s">
        <v>56</v>
      </c>
      <c r="F195" s="63" t="s">
        <v>48</v>
      </c>
      <c r="G195" s="55">
        <f t="shared" si="88"/>
        <v>0</v>
      </c>
      <c r="H195" s="115">
        <v>0</v>
      </c>
      <c r="I195" s="57">
        <v>0</v>
      </c>
      <c r="J195" s="115">
        <v>0</v>
      </c>
      <c r="K195" s="142">
        <v>0</v>
      </c>
      <c r="L195" s="57">
        <v>0</v>
      </c>
      <c r="M195" s="57">
        <v>0</v>
      </c>
      <c r="N195" s="218" t="s">
        <v>156</v>
      </c>
      <c r="O195" s="218" t="s">
        <v>157</v>
      </c>
      <c r="P195" s="218"/>
      <c r="Q195" s="218">
        <v>0</v>
      </c>
      <c r="R195" s="218">
        <v>0</v>
      </c>
      <c r="S195" s="218">
        <v>0</v>
      </c>
      <c r="T195" s="274">
        <v>0</v>
      </c>
      <c r="U195" s="218">
        <v>0</v>
      </c>
      <c r="V195" s="218" t="s">
        <v>169</v>
      </c>
    </row>
    <row r="196" spans="1:22" ht="33" customHeight="1">
      <c r="A196" s="158"/>
      <c r="B196" s="168"/>
      <c r="C196" s="165"/>
      <c r="D196" s="165"/>
      <c r="E196" s="170"/>
      <c r="F196" s="63" t="s">
        <v>52</v>
      </c>
      <c r="G196" s="55">
        <f t="shared" si="88"/>
        <v>0</v>
      </c>
      <c r="H196" s="115">
        <v>0</v>
      </c>
      <c r="I196" s="57">
        <v>0</v>
      </c>
      <c r="J196" s="115">
        <v>0</v>
      </c>
      <c r="K196" s="142">
        <v>0</v>
      </c>
      <c r="L196" s="57">
        <v>0</v>
      </c>
      <c r="M196" s="57">
        <v>0</v>
      </c>
      <c r="N196" s="219"/>
      <c r="O196" s="219"/>
      <c r="P196" s="219"/>
      <c r="Q196" s="219"/>
      <c r="R196" s="219"/>
      <c r="S196" s="219"/>
      <c r="T196" s="275"/>
      <c r="U196" s="219"/>
      <c r="V196" s="219"/>
    </row>
    <row r="197" spans="1:22" ht="33" customHeight="1">
      <c r="A197" s="159"/>
      <c r="B197" s="169"/>
      <c r="C197" s="166"/>
      <c r="D197" s="166"/>
      <c r="E197" s="170"/>
      <c r="F197" s="63" t="s">
        <v>53</v>
      </c>
      <c r="G197" s="55">
        <f t="shared" si="88"/>
        <v>0</v>
      </c>
      <c r="H197" s="115">
        <v>0</v>
      </c>
      <c r="I197" s="57">
        <v>0</v>
      </c>
      <c r="J197" s="115">
        <v>0</v>
      </c>
      <c r="K197" s="142">
        <v>0</v>
      </c>
      <c r="L197" s="57">
        <v>0</v>
      </c>
      <c r="M197" s="57">
        <v>0</v>
      </c>
      <c r="N197" s="220"/>
      <c r="O197" s="220"/>
      <c r="P197" s="220"/>
      <c r="Q197" s="220"/>
      <c r="R197" s="220"/>
      <c r="S197" s="220"/>
      <c r="T197" s="276"/>
      <c r="U197" s="220"/>
      <c r="V197" s="220"/>
    </row>
    <row r="198" spans="1:22" ht="33" customHeight="1">
      <c r="A198" s="157"/>
      <c r="B198" s="167" t="s">
        <v>158</v>
      </c>
      <c r="C198" s="164">
        <v>2021</v>
      </c>
      <c r="D198" s="164">
        <v>2026</v>
      </c>
      <c r="E198" s="170" t="s">
        <v>56</v>
      </c>
      <c r="F198" s="63" t="s">
        <v>48</v>
      </c>
      <c r="G198" s="55">
        <f t="shared" si="88"/>
        <v>0</v>
      </c>
      <c r="H198" s="115">
        <v>0</v>
      </c>
      <c r="I198" s="57">
        <v>0</v>
      </c>
      <c r="J198" s="115">
        <v>0</v>
      </c>
      <c r="K198" s="142">
        <v>0</v>
      </c>
      <c r="L198" s="57">
        <v>0</v>
      </c>
      <c r="M198" s="57">
        <v>0</v>
      </c>
      <c r="N198" s="145" t="s">
        <v>159</v>
      </c>
      <c r="O198" s="218" t="s">
        <v>119</v>
      </c>
      <c r="P198" s="218"/>
      <c r="Q198" s="218">
        <v>0</v>
      </c>
      <c r="R198" s="218">
        <v>0</v>
      </c>
      <c r="S198" s="218">
        <v>0</v>
      </c>
      <c r="T198" s="274">
        <v>0</v>
      </c>
      <c r="U198" s="218">
        <v>0</v>
      </c>
      <c r="V198" s="218" t="s">
        <v>169</v>
      </c>
    </row>
    <row r="199" spans="1:22" ht="33" customHeight="1">
      <c r="A199" s="158"/>
      <c r="B199" s="168"/>
      <c r="C199" s="165"/>
      <c r="D199" s="165"/>
      <c r="E199" s="170"/>
      <c r="F199" s="63" t="s">
        <v>52</v>
      </c>
      <c r="G199" s="55">
        <f t="shared" si="88"/>
        <v>0</v>
      </c>
      <c r="H199" s="115">
        <v>0</v>
      </c>
      <c r="I199" s="57">
        <v>0</v>
      </c>
      <c r="J199" s="115">
        <v>0</v>
      </c>
      <c r="K199" s="142">
        <v>0</v>
      </c>
      <c r="L199" s="57">
        <v>0</v>
      </c>
      <c r="M199" s="57">
        <v>0</v>
      </c>
      <c r="N199" s="146"/>
      <c r="O199" s="219"/>
      <c r="P199" s="219"/>
      <c r="Q199" s="219"/>
      <c r="R199" s="219"/>
      <c r="S199" s="219"/>
      <c r="T199" s="275"/>
      <c r="U199" s="219"/>
      <c r="V199" s="219"/>
    </row>
    <row r="200" spans="1:22" ht="33" customHeight="1">
      <c r="A200" s="159"/>
      <c r="B200" s="169"/>
      <c r="C200" s="166"/>
      <c r="D200" s="166"/>
      <c r="E200" s="170"/>
      <c r="F200" s="63" t="s">
        <v>53</v>
      </c>
      <c r="G200" s="55">
        <f t="shared" si="88"/>
        <v>0</v>
      </c>
      <c r="H200" s="115">
        <v>0</v>
      </c>
      <c r="I200" s="57">
        <v>0</v>
      </c>
      <c r="J200" s="115">
        <v>0</v>
      </c>
      <c r="K200" s="142">
        <v>0</v>
      </c>
      <c r="L200" s="57">
        <v>0</v>
      </c>
      <c r="M200" s="57">
        <v>0</v>
      </c>
      <c r="N200" s="147"/>
      <c r="O200" s="220"/>
      <c r="P200" s="220"/>
      <c r="Q200" s="220"/>
      <c r="R200" s="220"/>
      <c r="S200" s="220"/>
      <c r="T200" s="276"/>
      <c r="U200" s="220"/>
      <c r="V200" s="220"/>
    </row>
    <row r="201" spans="1:22" ht="33" customHeight="1">
      <c r="A201" s="157"/>
      <c r="B201" s="160" t="s">
        <v>140</v>
      </c>
      <c r="C201" s="164"/>
      <c r="D201" s="164"/>
      <c r="E201" s="163" t="s">
        <v>56</v>
      </c>
      <c r="F201" s="54" t="s">
        <v>48</v>
      </c>
      <c r="G201" s="55">
        <f t="shared" si="88"/>
        <v>53090</v>
      </c>
      <c r="H201" s="132">
        <f>H183</f>
        <v>0</v>
      </c>
      <c r="I201" s="56">
        <f t="shared" ref="I201:M201" si="94">I183</f>
        <v>5520</v>
      </c>
      <c r="J201" s="132">
        <f t="shared" si="94"/>
        <v>16230</v>
      </c>
      <c r="K201" s="141">
        <f t="shared" si="94"/>
        <v>21340</v>
      </c>
      <c r="L201" s="56">
        <f t="shared" si="94"/>
        <v>5000</v>
      </c>
      <c r="M201" s="56">
        <f t="shared" si="94"/>
        <v>5000</v>
      </c>
      <c r="N201" s="148" t="s">
        <v>47</v>
      </c>
      <c r="O201" s="148" t="s">
        <v>47</v>
      </c>
      <c r="P201" s="148" t="s">
        <v>47</v>
      </c>
      <c r="Q201" s="148" t="s">
        <v>47</v>
      </c>
      <c r="R201" s="148" t="s">
        <v>47</v>
      </c>
      <c r="S201" s="148" t="s">
        <v>47</v>
      </c>
      <c r="T201" s="151" t="s">
        <v>47</v>
      </c>
      <c r="U201" s="148" t="s">
        <v>47</v>
      </c>
      <c r="V201" s="148" t="s">
        <v>169</v>
      </c>
    </row>
    <row r="202" spans="1:22" ht="33" customHeight="1">
      <c r="A202" s="158"/>
      <c r="B202" s="161"/>
      <c r="C202" s="165"/>
      <c r="D202" s="165"/>
      <c r="E202" s="163"/>
      <c r="F202" s="54" t="s">
        <v>52</v>
      </c>
      <c r="G202" s="55">
        <f t="shared" si="88"/>
        <v>53090</v>
      </c>
      <c r="H202" s="132">
        <f>H184</f>
        <v>0</v>
      </c>
      <c r="I202" s="56">
        <f t="shared" ref="I202:M202" si="95">I184</f>
        <v>5520</v>
      </c>
      <c r="J202" s="132">
        <f t="shared" si="95"/>
        <v>16230</v>
      </c>
      <c r="K202" s="141">
        <f t="shared" si="95"/>
        <v>21340</v>
      </c>
      <c r="L202" s="56">
        <f t="shared" si="95"/>
        <v>5000</v>
      </c>
      <c r="M202" s="56">
        <f t="shared" si="95"/>
        <v>5000</v>
      </c>
      <c r="N202" s="149"/>
      <c r="O202" s="149"/>
      <c r="P202" s="149"/>
      <c r="Q202" s="149"/>
      <c r="R202" s="149"/>
      <c r="S202" s="149"/>
      <c r="T202" s="152"/>
      <c r="U202" s="149"/>
      <c r="V202" s="149"/>
    </row>
    <row r="203" spans="1:22" ht="33" customHeight="1">
      <c r="A203" s="159"/>
      <c r="B203" s="162"/>
      <c r="C203" s="166"/>
      <c r="D203" s="166"/>
      <c r="E203" s="163"/>
      <c r="F203" s="54" t="s">
        <v>53</v>
      </c>
      <c r="G203" s="55">
        <f t="shared" si="88"/>
        <v>0</v>
      </c>
      <c r="H203" s="132">
        <v>0</v>
      </c>
      <c r="I203" s="56">
        <v>0</v>
      </c>
      <c r="J203" s="132">
        <v>0</v>
      </c>
      <c r="K203" s="140">
        <v>0</v>
      </c>
      <c r="L203" s="55">
        <v>0</v>
      </c>
      <c r="M203" s="56">
        <v>0</v>
      </c>
      <c r="N203" s="150"/>
      <c r="O203" s="150"/>
      <c r="P203" s="150"/>
      <c r="Q203" s="150"/>
      <c r="R203" s="150"/>
      <c r="S203" s="150"/>
      <c r="T203" s="153"/>
      <c r="U203" s="150"/>
      <c r="V203" s="150"/>
    </row>
    <row r="204" spans="1:22" ht="33" customHeight="1">
      <c r="A204" s="171" t="s">
        <v>163</v>
      </c>
      <c r="B204" s="172"/>
      <c r="C204" s="177" t="s">
        <v>164</v>
      </c>
      <c r="D204" s="178"/>
      <c r="E204" s="178"/>
      <c r="F204" s="178"/>
      <c r="G204" s="178"/>
      <c r="H204" s="178"/>
      <c r="I204" s="178"/>
      <c r="J204" s="178"/>
      <c r="K204" s="178"/>
      <c r="L204" s="178"/>
      <c r="M204" s="178"/>
      <c r="N204" s="178"/>
      <c r="O204" s="178"/>
      <c r="P204" s="178"/>
      <c r="Q204" s="178"/>
      <c r="R204" s="178"/>
      <c r="S204" s="178"/>
      <c r="T204" s="178"/>
      <c r="U204" s="178"/>
      <c r="V204" s="178"/>
    </row>
    <row r="205" spans="1:22" ht="33" customHeight="1">
      <c r="A205" s="173"/>
      <c r="B205" s="174"/>
      <c r="C205" s="179"/>
      <c r="D205" s="180"/>
      <c r="E205" s="180"/>
      <c r="F205" s="180"/>
      <c r="G205" s="180"/>
      <c r="H205" s="180"/>
      <c r="I205" s="180"/>
      <c r="J205" s="180"/>
      <c r="K205" s="180"/>
      <c r="L205" s="180"/>
      <c r="M205" s="180"/>
      <c r="N205" s="180"/>
      <c r="O205" s="180"/>
      <c r="P205" s="180"/>
      <c r="Q205" s="180"/>
      <c r="R205" s="180"/>
      <c r="S205" s="180"/>
      <c r="T205" s="180"/>
      <c r="U205" s="180"/>
      <c r="V205" s="180"/>
    </row>
    <row r="206" spans="1:22" ht="33" customHeight="1">
      <c r="A206" s="175"/>
      <c r="B206" s="176"/>
      <c r="C206" s="181"/>
      <c r="D206" s="182"/>
      <c r="E206" s="182"/>
      <c r="F206" s="182"/>
      <c r="G206" s="182"/>
      <c r="H206" s="182"/>
      <c r="I206" s="182"/>
      <c r="J206" s="182"/>
      <c r="K206" s="182"/>
      <c r="L206" s="182"/>
      <c r="M206" s="182"/>
      <c r="N206" s="182"/>
      <c r="O206" s="182"/>
      <c r="P206" s="182"/>
      <c r="Q206" s="182"/>
      <c r="R206" s="182"/>
      <c r="S206" s="182"/>
      <c r="T206" s="182"/>
      <c r="U206" s="182"/>
      <c r="V206" s="182"/>
    </row>
    <row r="207" spans="1:22" ht="33" customHeight="1">
      <c r="A207" s="157"/>
      <c r="B207" s="160" t="s">
        <v>165</v>
      </c>
      <c r="C207" s="157">
        <v>2023</v>
      </c>
      <c r="D207" s="157">
        <v>2026</v>
      </c>
      <c r="E207" s="163" t="s">
        <v>56</v>
      </c>
      <c r="F207" s="67" t="s">
        <v>48</v>
      </c>
      <c r="G207" s="55">
        <f>G208+G209</f>
        <v>2178640.7999999998</v>
      </c>
      <c r="H207" s="131">
        <f t="shared" ref="H207:M207" si="96">H208+H209</f>
        <v>0</v>
      </c>
      <c r="I207" s="55">
        <f t="shared" si="96"/>
        <v>0</v>
      </c>
      <c r="J207" s="131">
        <f t="shared" si="96"/>
        <v>2178640.7999999998</v>
      </c>
      <c r="K207" s="140">
        <f t="shared" si="96"/>
        <v>0</v>
      </c>
      <c r="L207" s="55">
        <f t="shared" si="96"/>
        <v>0</v>
      </c>
      <c r="M207" s="55">
        <f t="shared" si="96"/>
        <v>0</v>
      </c>
      <c r="N207" s="148" t="s">
        <v>47</v>
      </c>
      <c r="O207" s="148" t="s">
        <v>47</v>
      </c>
      <c r="P207" s="148" t="s">
        <v>47</v>
      </c>
      <c r="Q207" s="148" t="s">
        <v>47</v>
      </c>
      <c r="R207" s="148" t="s">
        <v>47</v>
      </c>
      <c r="S207" s="148" t="s">
        <v>47</v>
      </c>
      <c r="T207" s="151" t="s">
        <v>47</v>
      </c>
      <c r="U207" s="148" t="s">
        <v>47</v>
      </c>
      <c r="V207" s="148" t="s">
        <v>169</v>
      </c>
    </row>
    <row r="208" spans="1:22" ht="33" customHeight="1">
      <c r="A208" s="158"/>
      <c r="B208" s="161"/>
      <c r="C208" s="158"/>
      <c r="D208" s="158"/>
      <c r="E208" s="163"/>
      <c r="F208" s="67" t="s">
        <v>52</v>
      </c>
      <c r="G208" s="55">
        <f>G211</f>
        <v>767466.2</v>
      </c>
      <c r="H208" s="131">
        <f t="shared" ref="H208:M208" si="97">H211</f>
        <v>0</v>
      </c>
      <c r="I208" s="55">
        <f t="shared" si="97"/>
        <v>0</v>
      </c>
      <c r="J208" s="131">
        <f t="shared" si="97"/>
        <v>767466.2</v>
      </c>
      <c r="K208" s="140">
        <f t="shared" si="97"/>
        <v>0</v>
      </c>
      <c r="L208" s="55">
        <f t="shared" si="97"/>
        <v>0</v>
      </c>
      <c r="M208" s="55">
        <f t="shared" si="97"/>
        <v>0</v>
      </c>
      <c r="N208" s="149"/>
      <c r="O208" s="149"/>
      <c r="P208" s="149"/>
      <c r="Q208" s="149"/>
      <c r="R208" s="149"/>
      <c r="S208" s="149"/>
      <c r="T208" s="152"/>
      <c r="U208" s="149"/>
      <c r="V208" s="149"/>
    </row>
    <row r="209" spans="1:22" ht="66" customHeight="1">
      <c r="A209" s="159"/>
      <c r="B209" s="162"/>
      <c r="C209" s="159"/>
      <c r="D209" s="159"/>
      <c r="E209" s="163"/>
      <c r="F209" s="67" t="s">
        <v>53</v>
      </c>
      <c r="G209" s="55">
        <f>G212</f>
        <v>1411174.6</v>
      </c>
      <c r="H209" s="131">
        <f t="shared" ref="H209:M209" si="98">H212</f>
        <v>0</v>
      </c>
      <c r="I209" s="55">
        <f t="shared" si="98"/>
        <v>0</v>
      </c>
      <c r="J209" s="131">
        <f t="shared" si="98"/>
        <v>1411174.6</v>
      </c>
      <c r="K209" s="140">
        <f t="shared" si="98"/>
        <v>0</v>
      </c>
      <c r="L209" s="55">
        <f t="shared" si="98"/>
        <v>0</v>
      </c>
      <c r="M209" s="55">
        <f t="shared" si="98"/>
        <v>0</v>
      </c>
      <c r="N209" s="150"/>
      <c r="O209" s="150"/>
      <c r="P209" s="150"/>
      <c r="Q209" s="150"/>
      <c r="R209" s="150"/>
      <c r="S209" s="150"/>
      <c r="T209" s="153"/>
      <c r="U209" s="150"/>
      <c r="V209" s="150"/>
    </row>
    <row r="210" spans="1:22" ht="35.450000000000003" customHeight="1">
      <c r="A210" s="157"/>
      <c r="B210" s="160" t="s">
        <v>166</v>
      </c>
      <c r="C210" s="157">
        <v>2023</v>
      </c>
      <c r="D210" s="157">
        <v>2026</v>
      </c>
      <c r="E210" s="163" t="s">
        <v>56</v>
      </c>
      <c r="F210" s="67" t="s">
        <v>48</v>
      </c>
      <c r="G210" s="55">
        <f>G211+G212</f>
        <v>2178640.7999999998</v>
      </c>
      <c r="H210" s="131">
        <f t="shared" ref="H210:M210" si="99">H211+H212</f>
        <v>0</v>
      </c>
      <c r="I210" s="55">
        <f t="shared" si="99"/>
        <v>0</v>
      </c>
      <c r="J210" s="131">
        <f t="shared" si="99"/>
        <v>2178640.7999999998</v>
      </c>
      <c r="K210" s="140">
        <f t="shared" si="99"/>
        <v>0</v>
      </c>
      <c r="L210" s="55">
        <f t="shared" si="99"/>
        <v>0</v>
      </c>
      <c r="M210" s="55">
        <f t="shared" si="99"/>
        <v>0</v>
      </c>
      <c r="N210" s="148" t="s">
        <v>47</v>
      </c>
      <c r="O210" s="148" t="s">
        <v>47</v>
      </c>
      <c r="P210" s="148" t="s">
        <v>47</v>
      </c>
      <c r="Q210" s="148" t="s">
        <v>47</v>
      </c>
      <c r="R210" s="148" t="s">
        <v>47</v>
      </c>
      <c r="S210" s="148" t="s">
        <v>47</v>
      </c>
      <c r="T210" s="151" t="s">
        <v>47</v>
      </c>
      <c r="U210" s="148" t="s">
        <v>47</v>
      </c>
      <c r="V210" s="148" t="s">
        <v>169</v>
      </c>
    </row>
    <row r="211" spans="1:22" ht="33" customHeight="1">
      <c r="A211" s="158"/>
      <c r="B211" s="161"/>
      <c r="C211" s="158"/>
      <c r="D211" s="158"/>
      <c r="E211" s="163"/>
      <c r="F211" s="67" t="s">
        <v>52</v>
      </c>
      <c r="G211" s="55">
        <f>G214+G217</f>
        <v>767466.2</v>
      </c>
      <c r="H211" s="131">
        <f t="shared" ref="H211:M211" si="100">H214+H217</f>
        <v>0</v>
      </c>
      <c r="I211" s="55">
        <f t="shared" si="100"/>
        <v>0</v>
      </c>
      <c r="J211" s="131">
        <f t="shared" si="100"/>
        <v>767466.2</v>
      </c>
      <c r="K211" s="140">
        <f t="shared" si="100"/>
        <v>0</v>
      </c>
      <c r="L211" s="55">
        <f t="shared" si="100"/>
        <v>0</v>
      </c>
      <c r="M211" s="55">
        <f t="shared" si="100"/>
        <v>0</v>
      </c>
      <c r="N211" s="149"/>
      <c r="O211" s="149"/>
      <c r="P211" s="149"/>
      <c r="Q211" s="149"/>
      <c r="R211" s="149"/>
      <c r="S211" s="149"/>
      <c r="T211" s="152"/>
      <c r="U211" s="149"/>
      <c r="V211" s="149"/>
    </row>
    <row r="212" spans="1:22" ht="52.9" customHeight="1">
      <c r="A212" s="159"/>
      <c r="B212" s="162"/>
      <c r="C212" s="159"/>
      <c r="D212" s="159"/>
      <c r="E212" s="163"/>
      <c r="F212" s="67" t="s">
        <v>53</v>
      </c>
      <c r="G212" s="55">
        <f>G215+G218</f>
        <v>1411174.6</v>
      </c>
      <c r="H212" s="131">
        <f t="shared" ref="H212:M212" si="101">H215+H218</f>
        <v>0</v>
      </c>
      <c r="I212" s="55">
        <f t="shared" si="101"/>
        <v>0</v>
      </c>
      <c r="J212" s="131">
        <f t="shared" si="101"/>
        <v>1411174.6</v>
      </c>
      <c r="K212" s="140">
        <f t="shared" si="101"/>
        <v>0</v>
      </c>
      <c r="L212" s="55">
        <f t="shared" si="101"/>
        <v>0</v>
      </c>
      <c r="M212" s="55">
        <f t="shared" si="101"/>
        <v>0</v>
      </c>
      <c r="N212" s="150"/>
      <c r="O212" s="150"/>
      <c r="P212" s="150"/>
      <c r="Q212" s="150"/>
      <c r="R212" s="150"/>
      <c r="S212" s="150"/>
      <c r="T212" s="153"/>
      <c r="U212" s="150"/>
      <c r="V212" s="150"/>
    </row>
    <row r="213" spans="1:22" ht="30" customHeight="1">
      <c r="A213" s="164"/>
      <c r="B213" s="167" t="s">
        <v>167</v>
      </c>
      <c r="C213" s="164"/>
      <c r="D213" s="164"/>
      <c r="E213" s="170" t="s">
        <v>56</v>
      </c>
      <c r="F213" s="65" t="s">
        <v>48</v>
      </c>
      <c r="G213" s="55">
        <f t="shared" ref="G213:G218" si="102">H213+I213+J213+K213+L213+M213</f>
        <v>1417775.07</v>
      </c>
      <c r="H213" s="133">
        <v>0</v>
      </c>
      <c r="I213" s="62">
        <v>0</v>
      </c>
      <c r="J213" s="133">
        <f>J214+J215</f>
        <v>1417775.07</v>
      </c>
      <c r="K213" s="143">
        <v>0</v>
      </c>
      <c r="L213" s="62">
        <v>0</v>
      </c>
      <c r="M213" s="62">
        <v>0</v>
      </c>
      <c r="N213" s="145" t="s">
        <v>168</v>
      </c>
      <c r="O213" s="145" t="s">
        <v>95</v>
      </c>
      <c r="P213" s="145"/>
      <c r="Q213" s="145">
        <v>0</v>
      </c>
      <c r="R213" s="145">
        <v>0</v>
      </c>
      <c r="S213" s="145">
        <v>1</v>
      </c>
      <c r="T213" s="154">
        <v>0</v>
      </c>
      <c r="U213" s="145">
        <v>0</v>
      </c>
      <c r="V213" s="145">
        <v>0</v>
      </c>
    </row>
    <row r="214" spans="1:22" ht="30" customHeight="1">
      <c r="A214" s="165"/>
      <c r="B214" s="168"/>
      <c r="C214" s="165"/>
      <c r="D214" s="165"/>
      <c r="E214" s="170"/>
      <c r="F214" s="65" t="s">
        <v>52</v>
      </c>
      <c r="G214" s="55">
        <f t="shared" si="102"/>
        <v>6600.47</v>
      </c>
      <c r="H214" s="133">
        <v>0</v>
      </c>
      <c r="I214" s="62">
        <v>0</v>
      </c>
      <c r="J214" s="133">
        <v>6600.47</v>
      </c>
      <c r="K214" s="143">
        <v>0</v>
      </c>
      <c r="L214" s="62">
        <v>0</v>
      </c>
      <c r="M214" s="62">
        <v>0</v>
      </c>
      <c r="N214" s="146"/>
      <c r="O214" s="146"/>
      <c r="P214" s="146"/>
      <c r="Q214" s="146"/>
      <c r="R214" s="146"/>
      <c r="S214" s="146"/>
      <c r="T214" s="155"/>
      <c r="U214" s="146"/>
      <c r="V214" s="146"/>
    </row>
    <row r="215" spans="1:22" ht="55.15" customHeight="1">
      <c r="A215" s="166"/>
      <c r="B215" s="169"/>
      <c r="C215" s="166"/>
      <c r="D215" s="166"/>
      <c r="E215" s="170"/>
      <c r="F215" s="65" t="s">
        <v>53</v>
      </c>
      <c r="G215" s="55">
        <f t="shared" si="102"/>
        <v>1411174.6</v>
      </c>
      <c r="H215" s="133">
        <v>0</v>
      </c>
      <c r="I215" s="62">
        <v>0</v>
      </c>
      <c r="J215" s="133">
        <v>1411174.6</v>
      </c>
      <c r="K215" s="143">
        <v>0</v>
      </c>
      <c r="L215" s="62">
        <v>0</v>
      </c>
      <c r="M215" s="62">
        <v>0</v>
      </c>
      <c r="N215" s="147"/>
      <c r="O215" s="147"/>
      <c r="P215" s="147"/>
      <c r="Q215" s="147"/>
      <c r="R215" s="147"/>
      <c r="S215" s="147"/>
      <c r="T215" s="156"/>
      <c r="U215" s="147"/>
      <c r="V215" s="147"/>
    </row>
    <row r="216" spans="1:22" ht="30" customHeight="1">
      <c r="A216" s="164"/>
      <c r="B216" s="167" t="s">
        <v>179</v>
      </c>
      <c r="C216" s="164"/>
      <c r="D216" s="164"/>
      <c r="E216" s="170" t="s">
        <v>56</v>
      </c>
      <c r="F216" s="102" t="s">
        <v>48</v>
      </c>
      <c r="G216" s="55">
        <f t="shared" si="102"/>
        <v>760865.73</v>
      </c>
      <c r="H216" s="133">
        <v>0</v>
      </c>
      <c r="I216" s="62">
        <v>0</v>
      </c>
      <c r="J216" s="133">
        <f>J217+J218</f>
        <v>760865.73</v>
      </c>
      <c r="K216" s="143">
        <v>0</v>
      </c>
      <c r="L216" s="62">
        <v>0</v>
      </c>
      <c r="M216" s="62">
        <v>0</v>
      </c>
      <c r="N216" s="145" t="s">
        <v>168</v>
      </c>
      <c r="O216" s="145" t="s">
        <v>95</v>
      </c>
      <c r="P216" s="145"/>
      <c r="Q216" s="145">
        <v>0</v>
      </c>
      <c r="R216" s="145">
        <v>0</v>
      </c>
      <c r="S216" s="145">
        <v>1</v>
      </c>
      <c r="T216" s="154">
        <v>0</v>
      </c>
      <c r="U216" s="145">
        <v>0</v>
      </c>
      <c r="V216" s="145">
        <v>0</v>
      </c>
    </row>
    <row r="217" spans="1:22" ht="30" customHeight="1">
      <c r="A217" s="165"/>
      <c r="B217" s="168"/>
      <c r="C217" s="165"/>
      <c r="D217" s="165"/>
      <c r="E217" s="170"/>
      <c r="F217" s="102" t="s">
        <v>52</v>
      </c>
      <c r="G217" s="55">
        <f t="shared" si="102"/>
        <v>760865.73</v>
      </c>
      <c r="H217" s="133">
        <v>0</v>
      </c>
      <c r="I217" s="62">
        <v>0</v>
      </c>
      <c r="J217" s="133">
        <v>760865.73</v>
      </c>
      <c r="K217" s="143">
        <v>0</v>
      </c>
      <c r="L217" s="62">
        <v>0</v>
      </c>
      <c r="M217" s="62">
        <v>0</v>
      </c>
      <c r="N217" s="146"/>
      <c r="O217" s="146"/>
      <c r="P217" s="146"/>
      <c r="Q217" s="146"/>
      <c r="R217" s="146"/>
      <c r="S217" s="146"/>
      <c r="T217" s="155"/>
      <c r="U217" s="146"/>
      <c r="V217" s="146"/>
    </row>
    <row r="218" spans="1:22" ht="55.15" customHeight="1">
      <c r="A218" s="166"/>
      <c r="B218" s="169"/>
      <c r="C218" s="166"/>
      <c r="D218" s="166"/>
      <c r="E218" s="170"/>
      <c r="F218" s="102" t="s">
        <v>53</v>
      </c>
      <c r="G218" s="55">
        <f t="shared" si="102"/>
        <v>0</v>
      </c>
      <c r="H218" s="133">
        <v>0</v>
      </c>
      <c r="I218" s="62">
        <v>0</v>
      </c>
      <c r="J218" s="133"/>
      <c r="K218" s="143">
        <v>0</v>
      </c>
      <c r="L218" s="62">
        <v>0</v>
      </c>
      <c r="M218" s="62">
        <v>0</v>
      </c>
      <c r="N218" s="147"/>
      <c r="O218" s="147"/>
      <c r="P218" s="147"/>
      <c r="Q218" s="147"/>
      <c r="R218" s="147"/>
      <c r="S218" s="147"/>
      <c r="T218" s="156"/>
      <c r="U218" s="147"/>
      <c r="V218" s="147"/>
    </row>
    <row r="219" spans="1:22" ht="22.9" customHeight="1">
      <c r="A219" s="171" t="s">
        <v>74</v>
      </c>
      <c r="B219" s="247"/>
      <c r="C219" s="247"/>
      <c r="D219" s="247"/>
      <c r="E219" s="172"/>
      <c r="F219" s="20" t="s">
        <v>48</v>
      </c>
      <c r="G219" s="46">
        <f>G220+G221</f>
        <v>72598191.629999995</v>
      </c>
      <c r="H219" s="131">
        <f t="shared" ref="H219:I219" si="103">H220+H221</f>
        <v>11337078.91</v>
      </c>
      <c r="I219" s="55">
        <f t="shared" si="103"/>
        <v>16383349.350000001</v>
      </c>
      <c r="J219" s="113">
        <f t="shared" ref="J219:M219" si="104">J220+J221</f>
        <v>12974106.01</v>
      </c>
      <c r="K219" s="112">
        <f t="shared" si="104"/>
        <v>13011127.259999998</v>
      </c>
      <c r="L219" s="46">
        <f t="shared" si="104"/>
        <v>9576380.3900000006</v>
      </c>
      <c r="M219" s="46">
        <f t="shared" si="104"/>
        <v>9316149.7100000009</v>
      </c>
      <c r="N219" s="231" t="s">
        <v>47</v>
      </c>
      <c r="O219" s="231" t="s">
        <v>47</v>
      </c>
      <c r="P219" s="231" t="s">
        <v>47</v>
      </c>
      <c r="Q219" s="244" t="s">
        <v>47</v>
      </c>
      <c r="R219" s="244" t="s">
        <v>47</v>
      </c>
      <c r="S219" s="244" t="s">
        <v>47</v>
      </c>
      <c r="T219" s="337" t="s">
        <v>47</v>
      </c>
      <c r="U219" s="315" t="s">
        <v>47</v>
      </c>
      <c r="V219" s="229" t="s">
        <v>169</v>
      </c>
    </row>
    <row r="220" spans="1:22" ht="48.75" customHeight="1">
      <c r="A220" s="173"/>
      <c r="B220" s="248"/>
      <c r="C220" s="248"/>
      <c r="D220" s="248"/>
      <c r="E220" s="174"/>
      <c r="F220" s="20" t="s">
        <v>52</v>
      </c>
      <c r="G220" s="46">
        <f>H220+I220+J220+K220+L220+M220</f>
        <v>61842498.029999994</v>
      </c>
      <c r="H220" s="113">
        <f>H72+H165+H202+H208</f>
        <v>10061929.550000001</v>
      </c>
      <c r="I220" s="46">
        <f>I72+I165+I202+I208</f>
        <v>9837470.7400000002</v>
      </c>
      <c r="J220" s="113">
        <f>J72+J165+J178+J202+J208</f>
        <v>11145569.379999999</v>
      </c>
      <c r="K220" s="112">
        <f>K165+K178+K202+K72</f>
        <v>12302790.259999998</v>
      </c>
      <c r="L220" s="46">
        <f t="shared" ref="L220:M220" si="105">L165+L178+L202+L72</f>
        <v>9386505.3900000006</v>
      </c>
      <c r="M220" s="46">
        <f t="shared" si="105"/>
        <v>9108232.7100000009</v>
      </c>
      <c r="N220" s="231"/>
      <c r="O220" s="231"/>
      <c r="P220" s="231"/>
      <c r="Q220" s="245"/>
      <c r="R220" s="245"/>
      <c r="S220" s="245"/>
      <c r="T220" s="338"/>
      <c r="U220" s="316"/>
      <c r="V220" s="229"/>
    </row>
    <row r="221" spans="1:22" ht="33" customHeight="1">
      <c r="A221" s="175"/>
      <c r="B221" s="249"/>
      <c r="C221" s="249"/>
      <c r="D221" s="249"/>
      <c r="E221" s="176"/>
      <c r="F221" s="20" t="s">
        <v>53</v>
      </c>
      <c r="G221" s="46">
        <f>H221+I221+J221+K221+L221+M221</f>
        <v>10755693.600000001</v>
      </c>
      <c r="H221" s="113">
        <f>H166+H179+H73</f>
        <v>1275149.3600000001</v>
      </c>
      <c r="I221" s="46">
        <f>I73+I166+I179+I203</f>
        <v>6545878.6100000003</v>
      </c>
      <c r="J221" s="113">
        <f>J166+J179+J209+J73</f>
        <v>1828536.6300000001</v>
      </c>
      <c r="K221" s="112">
        <f>K166+K179+K203+K73</f>
        <v>708337</v>
      </c>
      <c r="L221" s="46">
        <f>L166+L179+L203+L73</f>
        <v>189875</v>
      </c>
      <c r="M221" s="46">
        <f>M166+M179+M73</f>
        <v>207917</v>
      </c>
      <c r="N221" s="231"/>
      <c r="O221" s="231"/>
      <c r="P221" s="231"/>
      <c r="Q221" s="246"/>
      <c r="R221" s="246"/>
      <c r="S221" s="246"/>
      <c r="T221" s="339"/>
      <c r="U221" s="317"/>
      <c r="V221" s="229"/>
    </row>
    <row r="222" spans="1:22" ht="166.5" customHeight="1">
      <c r="A222" s="2"/>
      <c r="B222" s="2"/>
      <c r="C222" s="13"/>
      <c r="D222" s="13"/>
      <c r="E222" s="14"/>
      <c r="F222" s="15"/>
      <c r="G222" s="52"/>
      <c r="H222" s="134"/>
      <c r="I222" s="27"/>
      <c r="J222" s="134"/>
      <c r="K222" s="144"/>
      <c r="L222" s="61"/>
      <c r="M222" s="61"/>
      <c r="N222" s="16"/>
      <c r="O222" s="16"/>
      <c r="P222" s="16"/>
      <c r="Q222" s="28"/>
      <c r="R222" s="28"/>
      <c r="S222" s="28"/>
      <c r="T222" s="24"/>
      <c r="U222" s="28"/>
      <c r="V222" s="24"/>
    </row>
    <row r="223" spans="1:22" ht="166.5" customHeight="1">
      <c r="A223" s="2"/>
      <c r="B223" s="2"/>
      <c r="C223" s="13"/>
      <c r="D223" s="13"/>
      <c r="E223" s="14"/>
      <c r="F223" s="15"/>
      <c r="G223" s="52"/>
      <c r="H223" s="134"/>
      <c r="I223" s="27"/>
      <c r="J223" s="134"/>
      <c r="K223" s="144"/>
      <c r="L223" s="61"/>
      <c r="M223" s="61"/>
      <c r="N223" s="16"/>
      <c r="O223" s="16"/>
      <c r="P223" s="16"/>
      <c r="Q223" s="28"/>
      <c r="R223" s="28"/>
      <c r="S223" s="28"/>
      <c r="T223" s="24"/>
      <c r="U223" s="28"/>
      <c r="V223" s="24"/>
    </row>
    <row r="224" spans="1:22" ht="154.5" customHeight="1">
      <c r="A224" s="2"/>
      <c r="B224" s="2"/>
      <c r="C224" s="13"/>
      <c r="D224" s="13"/>
      <c r="E224" s="14"/>
      <c r="F224" s="15"/>
      <c r="G224" s="52"/>
      <c r="H224" s="134"/>
      <c r="I224" s="27"/>
      <c r="J224" s="134"/>
      <c r="K224" s="144"/>
      <c r="L224" s="61"/>
      <c r="M224" s="61"/>
      <c r="N224" s="16"/>
      <c r="O224" s="16"/>
      <c r="P224" s="16"/>
      <c r="Q224" s="28"/>
      <c r="R224" s="28"/>
      <c r="S224" s="28"/>
      <c r="T224" s="24"/>
      <c r="U224" s="28"/>
      <c r="V224" s="24"/>
    </row>
    <row r="225" spans="1:22" ht="93.75" customHeight="1">
      <c r="A225" s="8"/>
      <c r="B225" s="8"/>
      <c r="C225" s="8"/>
      <c r="D225" s="8"/>
      <c r="E225" s="8"/>
      <c r="F225" s="8"/>
      <c r="G225" s="51"/>
      <c r="H225" s="129"/>
      <c r="I225" s="8"/>
      <c r="J225" s="129"/>
      <c r="K225" s="136"/>
      <c r="L225" s="44"/>
      <c r="M225" s="44"/>
      <c r="N225" s="8"/>
      <c r="O225" s="8"/>
      <c r="P225" s="8"/>
      <c r="Q225" s="26"/>
      <c r="R225" s="32"/>
      <c r="S225" s="126"/>
      <c r="T225" s="23"/>
      <c r="U225" s="68"/>
      <c r="V225" s="23"/>
    </row>
  </sheetData>
  <mergeCells count="877">
    <mergeCell ref="O110:O112"/>
    <mergeCell ref="R104:R106"/>
    <mergeCell ref="S104:S106"/>
    <mergeCell ref="N134:N136"/>
    <mergeCell ref="N161:N163"/>
    <mergeCell ref="N104:N106"/>
    <mergeCell ref="O104:O106"/>
    <mergeCell ref="N131:N133"/>
    <mergeCell ref="C195:C197"/>
    <mergeCell ref="D195:D197"/>
    <mergeCell ref="N186:N188"/>
    <mergeCell ref="V152:V154"/>
    <mergeCell ref="S195:S197"/>
    <mergeCell ref="T195:T197"/>
    <mergeCell ref="D152:D154"/>
    <mergeCell ref="E152:E154"/>
    <mergeCell ref="N152:N154"/>
    <mergeCell ref="E155:E157"/>
    <mergeCell ref="T177:T179"/>
    <mergeCell ref="S183:S185"/>
    <mergeCell ref="R183:R185"/>
    <mergeCell ref="Q183:Q185"/>
    <mergeCell ref="T183:T185"/>
    <mergeCell ref="A216:A218"/>
    <mergeCell ref="B216:B218"/>
    <mergeCell ref="C216:C218"/>
    <mergeCell ref="D216:D218"/>
    <mergeCell ref="E216:E218"/>
    <mergeCell ref="N216:N218"/>
    <mergeCell ref="O216:O218"/>
    <mergeCell ref="P216:P218"/>
    <mergeCell ref="V216:V218"/>
    <mergeCell ref="Q216:Q218"/>
    <mergeCell ref="R216:R218"/>
    <mergeCell ref="S216:S218"/>
    <mergeCell ref="T216:T218"/>
    <mergeCell ref="U216:U218"/>
    <mergeCell ref="E195:E197"/>
    <mergeCell ref="N195:N197"/>
    <mergeCell ref="O195:O197"/>
    <mergeCell ref="P195:P197"/>
    <mergeCell ref="V195:V197"/>
    <mergeCell ref="Q195:Q197"/>
    <mergeCell ref="R195:R197"/>
    <mergeCell ref="S192:S194"/>
    <mergeCell ref="T192:T194"/>
    <mergeCell ref="Q198:Q200"/>
    <mergeCell ref="S186:S188"/>
    <mergeCell ref="T186:T188"/>
    <mergeCell ref="V189:V191"/>
    <mergeCell ref="V192:V194"/>
    <mergeCell ref="P186:P188"/>
    <mergeCell ref="T152:T154"/>
    <mergeCell ref="O192:O194"/>
    <mergeCell ref="P192:P194"/>
    <mergeCell ref="Q152:Q154"/>
    <mergeCell ref="R152:R154"/>
    <mergeCell ref="S152:S154"/>
    <mergeCell ref="V183:V185"/>
    <mergeCell ref="U183:U185"/>
    <mergeCell ref="P161:P163"/>
    <mergeCell ref="V161:V163"/>
    <mergeCell ref="Q161:Q163"/>
    <mergeCell ref="P158:P160"/>
    <mergeCell ref="U195:U197"/>
    <mergeCell ref="R198:R200"/>
    <mergeCell ref="S198:S200"/>
    <mergeCell ref="A183:A185"/>
    <mergeCell ref="N192:N194"/>
    <mergeCell ref="N189:N191"/>
    <mergeCell ref="O189:O191"/>
    <mergeCell ref="P189:P191"/>
    <mergeCell ref="A195:A197"/>
    <mergeCell ref="B195:B197"/>
    <mergeCell ref="B192:B194"/>
    <mergeCell ref="C192:C194"/>
    <mergeCell ref="D192:D194"/>
    <mergeCell ref="N183:N185"/>
    <mergeCell ref="C186:C188"/>
    <mergeCell ref="D186:D188"/>
    <mergeCell ref="E186:E188"/>
    <mergeCell ref="A198:A200"/>
    <mergeCell ref="B198:B200"/>
    <mergeCell ref="C198:C200"/>
    <mergeCell ref="D198:D200"/>
    <mergeCell ref="E198:E200"/>
    <mergeCell ref="N198:N200"/>
    <mergeCell ref="O198:O200"/>
    <mergeCell ref="P198:P200"/>
    <mergeCell ref="T198:T200"/>
    <mergeCell ref="O152:O154"/>
    <mergeCell ref="P152:P154"/>
    <mergeCell ref="S143:S145"/>
    <mergeCell ref="T143:T145"/>
    <mergeCell ref="T131:T133"/>
    <mergeCell ref="S134:S136"/>
    <mergeCell ref="T134:T136"/>
    <mergeCell ref="S137:S139"/>
    <mergeCell ref="T137:T139"/>
    <mergeCell ref="S140:S142"/>
    <mergeCell ref="T140:T142"/>
    <mergeCell ref="S146:S148"/>
    <mergeCell ref="T146:T148"/>
    <mergeCell ref="S149:S151"/>
    <mergeCell ref="T149:T151"/>
    <mergeCell ref="S155:S157"/>
    <mergeCell ref="T155:T157"/>
    <mergeCell ref="S158:S160"/>
    <mergeCell ref="T158:T160"/>
    <mergeCell ref="S161:S163"/>
    <mergeCell ref="O183:O185"/>
    <mergeCell ref="P183:P185"/>
    <mergeCell ref="O161:O163"/>
    <mergeCell ref="S219:S221"/>
    <mergeCell ref="T219:T221"/>
    <mergeCell ref="A101:A103"/>
    <mergeCell ref="B102:B103"/>
    <mergeCell ref="C101:C103"/>
    <mergeCell ref="D101:D103"/>
    <mergeCell ref="E101:E103"/>
    <mergeCell ref="N101:N103"/>
    <mergeCell ref="O101:O103"/>
    <mergeCell ref="P101:P103"/>
    <mergeCell ref="Q101:Q103"/>
    <mergeCell ref="R101:R103"/>
    <mergeCell ref="S101:S103"/>
    <mergeCell ref="T101:T103"/>
    <mergeCell ref="S171:S173"/>
    <mergeCell ref="T171:T173"/>
    <mergeCell ref="S174:S176"/>
    <mergeCell ref="T174:T176"/>
    <mergeCell ref="S177:S179"/>
    <mergeCell ref="T128:T130"/>
    <mergeCell ref="S131:S133"/>
    <mergeCell ref="C183:C185"/>
    <mergeCell ref="D183:D185"/>
    <mergeCell ref="E183:E185"/>
    <mergeCell ref="P23:P25"/>
    <mergeCell ref="O20:O22"/>
    <mergeCell ref="Q23:Q25"/>
    <mergeCell ref="S71:S73"/>
    <mergeCell ref="T71:T73"/>
    <mergeCell ref="N53:N54"/>
    <mergeCell ref="P59:P61"/>
    <mergeCell ref="T65:T67"/>
    <mergeCell ref="P68:P70"/>
    <mergeCell ref="P56:P58"/>
    <mergeCell ref="P26:P28"/>
    <mergeCell ref="Q38:Q40"/>
    <mergeCell ref="O38:O40"/>
    <mergeCell ref="O41:O43"/>
    <mergeCell ref="P29:P31"/>
    <mergeCell ref="V201:V203"/>
    <mergeCell ref="R201:R203"/>
    <mergeCell ref="S201:S203"/>
    <mergeCell ref="T201:T203"/>
    <mergeCell ref="A189:A191"/>
    <mergeCell ref="B189:B191"/>
    <mergeCell ref="C189:C191"/>
    <mergeCell ref="D189:D191"/>
    <mergeCell ref="E189:E191"/>
    <mergeCell ref="A192:A194"/>
    <mergeCell ref="S189:S191"/>
    <mergeCell ref="T189:T191"/>
    <mergeCell ref="V198:V200"/>
    <mergeCell ref="U198:U200"/>
    <mergeCell ref="U201:U203"/>
    <mergeCell ref="A201:A203"/>
    <mergeCell ref="B201:B203"/>
    <mergeCell ref="C201:C203"/>
    <mergeCell ref="D201:D203"/>
    <mergeCell ref="E201:E203"/>
    <mergeCell ref="N201:N203"/>
    <mergeCell ref="O201:O203"/>
    <mergeCell ref="P201:P203"/>
    <mergeCell ref="E192:E194"/>
    <mergeCell ref="O186:O188"/>
    <mergeCell ref="V186:V188"/>
    <mergeCell ref="Q186:Q188"/>
    <mergeCell ref="R186:R188"/>
    <mergeCell ref="U186:U188"/>
    <mergeCell ref="T122:T124"/>
    <mergeCell ref="S125:S127"/>
    <mergeCell ref="T125:T127"/>
    <mergeCell ref="T92:T94"/>
    <mergeCell ref="S95:S97"/>
    <mergeCell ref="T95:T97"/>
    <mergeCell ref="S98:S100"/>
    <mergeCell ref="S113:S115"/>
    <mergeCell ref="T113:T115"/>
    <mergeCell ref="S116:S118"/>
    <mergeCell ref="T116:T118"/>
    <mergeCell ref="S119:S121"/>
    <mergeCell ref="T119:T121"/>
    <mergeCell ref="Q104:Q106"/>
    <mergeCell ref="U101:U103"/>
    <mergeCell ref="V101:V103"/>
    <mergeCell ref="Q137:Q139"/>
    <mergeCell ref="Q140:Q142"/>
    <mergeCell ref="U104:U106"/>
    <mergeCell ref="A180:B182"/>
    <mergeCell ref="C180:V182"/>
    <mergeCell ref="P177:P179"/>
    <mergeCell ref="P168:P170"/>
    <mergeCell ref="A168:A170"/>
    <mergeCell ref="B168:B170"/>
    <mergeCell ref="P164:P166"/>
    <mergeCell ref="N164:N166"/>
    <mergeCell ref="O164:O166"/>
    <mergeCell ref="V164:V166"/>
    <mergeCell ref="D177:D179"/>
    <mergeCell ref="U177:U179"/>
    <mergeCell ref="U164:U166"/>
    <mergeCell ref="R171:R173"/>
    <mergeCell ref="R174:R176"/>
    <mergeCell ref="E174:E176"/>
    <mergeCell ref="A174:A176"/>
    <mergeCell ref="Q177:Q179"/>
    <mergeCell ref="U171:U173"/>
    <mergeCell ref="C164:C166"/>
    <mergeCell ref="C167:V167"/>
    <mergeCell ref="N168:N170"/>
    <mergeCell ref="R164:R166"/>
    <mergeCell ref="R168:R170"/>
    <mergeCell ref="P104:P106"/>
    <mergeCell ref="V95:V97"/>
    <mergeCell ref="P95:P97"/>
    <mergeCell ref="R92:R94"/>
    <mergeCell ref="Q95:Q97"/>
    <mergeCell ref="R95:R97"/>
    <mergeCell ref="U95:U97"/>
    <mergeCell ref="V89:V91"/>
    <mergeCell ref="V98:V100"/>
    <mergeCell ref="T98:T100"/>
    <mergeCell ref="V104:V106"/>
    <mergeCell ref="P98:P100"/>
    <mergeCell ref="U98:U100"/>
    <mergeCell ref="S89:S91"/>
    <mergeCell ref="T89:T91"/>
    <mergeCell ref="R89:R91"/>
    <mergeCell ref="T104:T106"/>
    <mergeCell ref="P140:P142"/>
    <mergeCell ref="P134:P136"/>
    <mergeCell ref="P131:P133"/>
    <mergeCell ref="Q155:Q157"/>
    <mergeCell ref="U110:U112"/>
    <mergeCell ref="Q119:Q121"/>
    <mergeCell ref="U116:U118"/>
    <mergeCell ref="R110:R112"/>
    <mergeCell ref="R113:R115"/>
    <mergeCell ref="R116:R118"/>
    <mergeCell ref="P116:P118"/>
    <mergeCell ref="P119:P121"/>
    <mergeCell ref="P155:P157"/>
    <mergeCell ref="S110:S112"/>
    <mergeCell ref="T110:T112"/>
    <mergeCell ref="P110:P112"/>
    <mergeCell ref="Q134:Q136"/>
    <mergeCell ref="V23:V25"/>
    <mergeCell ref="U35:U37"/>
    <mergeCell ref="R38:R40"/>
    <mergeCell ref="R41:R43"/>
    <mergeCell ref="T29:T31"/>
    <mergeCell ref="S35:S37"/>
    <mergeCell ref="T35:T37"/>
    <mergeCell ref="S38:S40"/>
    <mergeCell ref="T38:T40"/>
    <mergeCell ref="S41:S43"/>
    <mergeCell ref="T41:T43"/>
    <mergeCell ref="R32:R34"/>
    <mergeCell ref="R35:R37"/>
    <mergeCell ref="S32:S34"/>
    <mergeCell ref="T32:T34"/>
    <mergeCell ref="V35:V37"/>
    <mergeCell ref="Q92:Q94"/>
    <mergeCell ref="Q89:Q91"/>
    <mergeCell ref="S86:S88"/>
    <mergeCell ref="T86:T88"/>
    <mergeCell ref="S23:S25"/>
    <mergeCell ref="T23:T25"/>
    <mergeCell ref="R155:R157"/>
    <mergeCell ref="V32:V34"/>
    <mergeCell ref="R23:R25"/>
    <mergeCell ref="R26:R28"/>
    <mergeCell ref="Q41:Q43"/>
    <mergeCell ref="U26:U28"/>
    <mergeCell ref="Q35:Q37"/>
    <mergeCell ref="R29:R31"/>
    <mergeCell ref="U23:U25"/>
    <mergeCell ref="U29:U31"/>
    <mergeCell ref="U38:U40"/>
    <mergeCell ref="U41:U43"/>
    <mergeCell ref="S26:S28"/>
    <mergeCell ref="T26:T28"/>
    <mergeCell ref="S29:S31"/>
    <mergeCell ref="Q29:Q31"/>
    <mergeCell ref="Q32:Q34"/>
    <mergeCell ref="V92:V94"/>
    <mergeCell ref="U134:U136"/>
    <mergeCell ref="U155:U157"/>
    <mergeCell ref="R98:R100"/>
    <mergeCell ref="U152:U154"/>
    <mergeCell ref="R131:R133"/>
    <mergeCell ref="Q131:Q133"/>
    <mergeCell ref="R86:R88"/>
    <mergeCell ref="R143:R145"/>
    <mergeCell ref="R149:R151"/>
    <mergeCell ref="Q122:Q124"/>
    <mergeCell ref="U219:U221"/>
    <mergeCell ref="U168:U170"/>
    <mergeCell ref="R134:R136"/>
    <mergeCell ref="R137:R139"/>
    <mergeCell ref="R140:R142"/>
    <mergeCell ref="R146:R148"/>
    <mergeCell ref="R177:R179"/>
    <mergeCell ref="R219:R221"/>
    <mergeCell ref="Q146:Q148"/>
    <mergeCell ref="Q149:Q151"/>
    <mergeCell ref="Q164:Q166"/>
    <mergeCell ref="U143:U145"/>
    <mergeCell ref="Q189:Q191"/>
    <mergeCell ref="R189:R191"/>
    <mergeCell ref="U189:U191"/>
    <mergeCell ref="Q192:Q194"/>
    <mergeCell ref="R192:R194"/>
    <mergeCell ref="Q171:Q173"/>
    <mergeCell ref="Q174:Q176"/>
    <mergeCell ref="Q98:Q100"/>
    <mergeCell ref="U119:U121"/>
    <mergeCell ref="U149:U151"/>
    <mergeCell ref="N119:N121"/>
    <mergeCell ref="V143:V145"/>
    <mergeCell ref="B144:B145"/>
    <mergeCell ref="N143:N145"/>
    <mergeCell ref="O143:O145"/>
    <mergeCell ref="P143:P145"/>
    <mergeCell ref="B141:B142"/>
    <mergeCell ref="C143:C145"/>
    <mergeCell ref="D143:D145"/>
    <mergeCell ref="E143:E145"/>
    <mergeCell ref="C140:C142"/>
    <mergeCell ref="E128:E130"/>
    <mergeCell ref="D131:D133"/>
    <mergeCell ref="V128:V130"/>
    <mergeCell ref="D149:D151"/>
    <mergeCell ref="E149:E151"/>
    <mergeCell ref="E119:E121"/>
    <mergeCell ref="E140:E142"/>
    <mergeCell ref="V146:V148"/>
    <mergeCell ref="N146:N148"/>
    <mergeCell ref="O146:O148"/>
    <mergeCell ref="P146:P148"/>
    <mergeCell ref="A134:A136"/>
    <mergeCell ref="A131:A133"/>
    <mergeCell ref="E131:E133"/>
    <mergeCell ref="A137:A139"/>
    <mergeCell ref="E134:E136"/>
    <mergeCell ref="B119:B121"/>
    <mergeCell ref="C137:C139"/>
    <mergeCell ref="D137:D139"/>
    <mergeCell ref="E137:E139"/>
    <mergeCell ref="C119:C121"/>
    <mergeCell ref="C134:C136"/>
    <mergeCell ref="D134:D136"/>
    <mergeCell ref="C125:C127"/>
    <mergeCell ref="D125:D127"/>
    <mergeCell ref="E125:E127"/>
    <mergeCell ref="C122:C124"/>
    <mergeCell ref="A128:A130"/>
    <mergeCell ref="B128:B130"/>
    <mergeCell ref="C128:C130"/>
    <mergeCell ref="D128:D130"/>
    <mergeCell ref="A125:A127"/>
    <mergeCell ref="B125:B127"/>
    <mergeCell ref="A119:A121"/>
    <mergeCell ref="D119:D121"/>
    <mergeCell ref="E171:E173"/>
    <mergeCell ref="A140:A142"/>
    <mergeCell ref="A167:B167"/>
    <mergeCell ref="D164:D166"/>
    <mergeCell ref="E164:E166"/>
    <mergeCell ref="A164:B166"/>
    <mergeCell ref="C155:C157"/>
    <mergeCell ref="D155:D157"/>
    <mergeCell ref="A146:A148"/>
    <mergeCell ref="A155:A157"/>
    <mergeCell ref="D140:D142"/>
    <mergeCell ref="D168:D170"/>
    <mergeCell ref="E168:E170"/>
    <mergeCell ref="A158:A160"/>
    <mergeCell ref="B147:B148"/>
    <mergeCell ref="A161:A163"/>
    <mergeCell ref="B162:B163"/>
    <mergeCell ref="C161:C163"/>
    <mergeCell ref="D161:D163"/>
    <mergeCell ref="E161:E163"/>
    <mergeCell ref="C168:C170"/>
    <mergeCell ref="A149:A151"/>
    <mergeCell ref="B152:B154"/>
    <mergeCell ref="C152:C154"/>
    <mergeCell ref="C116:C118"/>
    <mergeCell ref="D116:D118"/>
    <mergeCell ref="E116:E118"/>
    <mergeCell ref="B159:B160"/>
    <mergeCell ref="C158:C160"/>
    <mergeCell ref="D158:D160"/>
    <mergeCell ref="E158:E160"/>
    <mergeCell ref="N158:N160"/>
    <mergeCell ref="O158:O160"/>
    <mergeCell ref="B135:B136"/>
    <mergeCell ref="B132:B133"/>
    <mergeCell ref="B149:B151"/>
    <mergeCell ref="C149:C151"/>
    <mergeCell ref="N140:N142"/>
    <mergeCell ref="O140:O142"/>
    <mergeCell ref="O155:O157"/>
    <mergeCell ref="C131:C133"/>
    <mergeCell ref="O116:O118"/>
    <mergeCell ref="B138:B139"/>
    <mergeCell ref="O134:O136"/>
    <mergeCell ref="O131:O133"/>
    <mergeCell ref="O119:O121"/>
    <mergeCell ref="E56:E58"/>
    <mergeCell ref="N56:N58"/>
    <mergeCell ref="N65:N67"/>
    <mergeCell ref="O65:O67"/>
    <mergeCell ref="S56:S58"/>
    <mergeCell ref="R59:R61"/>
    <mergeCell ref="U56:U58"/>
    <mergeCell ref="Q59:Q61"/>
    <mergeCell ref="U59:U61"/>
    <mergeCell ref="Q65:Q67"/>
    <mergeCell ref="R56:R58"/>
    <mergeCell ref="Q56:Q58"/>
    <mergeCell ref="T56:T58"/>
    <mergeCell ref="S59:S61"/>
    <mergeCell ref="T59:T61"/>
    <mergeCell ref="S62:S64"/>
    <mergeCell ref="T62:T64"/>
    <mergeCell ref="S65:S67"/>
    <mergeCell ref="U65:U67"/>
    <mergeCell ref="R65:R67"/>
    <mergeCell ref="P65:P67"/>
    <mergeCell ref="O56:O58"/>
    <mergeCell ref="V62:V64"/>
    <mergeCell ref="N62:N64"/>
    <mergeCell ref="V59:V61"/>
    <mergeCell ref="V65:V67"/>
    <mergeCell ref="V77:V79"/>
    <mergeCell ref="P77:P79"/>
    <mergeCell ref="O77:O79"/>
    <mergeCell ref="O80:O82"/>
    <mergeCell ref="N80:N82"/>
    <mergeCell ref="V80:V82"/>
    <mergeCell ref="S77:S79"/>
    <mergeCell ref="T77:T79"/>
    <mergeCell ref="R62:R64"/>
    <mergeCell ref="P62:P64"/>
    <mergeCell ref="O62:O64"/>
    <mergeCell ref="U62:U64"/>
    <mergeCell ref="Q62:Q64"/>
    <mergeCell ref="U80:U82"/>
    <mergeCell ref="Q77:Q79"/>
    <mergeCell ref="P80:P82"/>
    <mergeCell ref="S80:S82"/>
    <mergeCell ref="T80:T82"/>
    <mergeCell ref="D59:D61"/>
    <mergeCell ref="E59:E61"/>
    <mergeCell ref="C71:C73"/>
    <mergeCell ref="C74:V76"/>
    <mergeCell ref="D62:D64"/>
    <mergeCell ref="C65:C67"/>
    <mergeCell ref="D65:D67"/>
    <mergeCell ref="U77:U79"/>
    <mergeCell ref="R77:R79"/>
    <mergeCell ref="E62:E64"/>
    <mergeCell ref="E65:E67"/>
    <mergeCell ref="E77:E79"/>
    <mergeCell ref="P71:P73"/>
    <mergeCell ref="V68:V70"/>
    <mergeCell ref="U68:U70"/>
    <mergeCell ref="S68:S70"/>
    <mergeCell ref="T68:T70"/>
    <mergeCell ref="U71:U73"/>
    <mergeCell ref="N59:N61"/>
    <mergeCell ref="O59:O61"/>
    <mergeCell ref="R71:R73"/>
    <mergeCell ref="Q71:Q73"/>
    <mergeCell ref="V71:V73"/>
    <mergeCell ref="O71:O73"/>
    <mergeCell ref="A113:A115"/>
    <mergeCell ref="A62:A64"/>
    <mergeCell ref="A74:B76"/>
    <mergeCell ref="A35:A37"/>
    <mergeCell ref="C62:C64"/>
    <mergeCell ref="C113:C115"/>
    <mergeCell ref="D113:D115"/>
    <mergeCell ref="C92:C94"/>
    <mergeCell ref="D92:D94"/>
    <mergeCell ref="A65:A67"/>
    <mergeCell ref="B66:B67"/>
    <mergeCell ref="C38:C40"/>
    <mergeCell ref="A56:A58"/>
    <mergeCell ref="B57:B58"/>
    <mergeCell ref="C56:C58"/>
    <mergeCell ref="D56:D58"/>
    <mergeCell ref="A59:A61"/>
    <mergeCell ref="B60:B61"/>
    <mergeCell ref="B35:B37"/>
    <mergeCell ref="D35:D37"/>
    <mergeCell ref="D41:D43"/>
    <mergeCell ref="B63:B64"/>
    <mergeCell ref="C68:C70"/>
    <mergeCell ref="C59:C61"/>
    <mergeCell ref="V56:V58"/>
    <mergeCell ref="V41:V43"/>
    <mergeCell ref="V29:V31"/>
    <mergeCell ref="O35:O37"/>
    <mergeCell ref="P41:P43"/>
    <mergeCell ref="P35:P37"/>
    <mergeCell ref="P38:P40"/>
    <mergeCell ref="Q26:Q28"/>
    <mergeCell ref="V26:V28"/>
    <mergeCell ref="V38:V40"/>
    <mergeCell ref="O32:O34"/>
    <mergeCell ref="P32:P34"/>
    <mergeCell ref="O26:O28"/>
    <mergeCell ref="U32:U34"/>
    <mergeCell ref="E26:E28"/>
    <mergeCell ref="A29:A31"/>
    <mergeCell ref="C29:C31"/>
    <mergeCell ref="D29:D31"/>
    <mergeCell ref="N26:N28"/>
    <mergeCell ref="N35:N37"/>
    <mergeCell ref="O23:O25"/>
    <mergeCell ref="O29:O31"/>
    <mergeCell ref="E29:E31"/>
    <mergeCell ref="N29:N31"/>
    <mergeCell ref="B26:B28"/>
    <mergeCell ref="D32:D34"/>
    <mergeCell ref="E32:E34"/>
    <mergeCell ref="N32:N34"/>
    <mergeCell ref="A26:A28"/>
    <mergeCell ref="A41:A43"/>
    <mergeCell ref="A38:A40"/>
    <mergeCell ref="N38:N40"/>
    <mergeCell ref="B39:B40"/>
    <mergeCell ref="B42:B43"/>
    <mergeCell ref="E23:E25"/>
    <mergeCell ref="C41:C43"/>
    <mergeCell ref="B29:B31"/>
    <mergeCell ref="B23:B25"/>
    <mergeCell ref="C23:C25"/>
    <mergeCell ref="N23:N25"/>
    <mergeCell ref="E41:E43"/>
    <mergeCell ref="N41:N43"/>
    <mergeCell ref="D38:D40"/>
    <mergeCell ref="E38:E40"/>
    <mergeCell ref="D23:D25"/>
    <mergeCell ref="C35:C37"/>
    <mergeCell ref="D26:D28"/>
    <mergeCell ref="C26:C28"/>
    <mergeCell ref="A32:A34"/>
    <mergeCell ref="B32:B34"/>
    <mergeCell ref="C32:C34"/>
    <mergeCell ref="A23:A25"/>
    <mergeCell ref="E35:E37"/>
    <mergeCell ref="A19:B19"/>
    <mergeCell ref="A20:A22"/>
    <mergeCell ref="C17:V17"/>
    <mergeCell ref="C18:V18"/>
    <mergeCell ref="N20:N22"/>
    <mergeCell ref="Q14:V14"/>
    <mergeCell ref="B20:B22"/>
    <mergeCell ref="N13:N15"/>
    <mergeCell ref="C19:V19"/>
    <mergeCell ref="J14:J15"/>
    <mergeCell ref="L14:L15"/>
    <mergeCell ref="U20:U22"/>
    <mergeCell ref="K14:K15"/>
    <mergeCell ref="Q20:Q22"/>
    <mergeCell ref="A17:B17"/>
    <mergeCell ref="A18:B18"/>
    <mergeCell ref="C20:C22"/>
    <mergeCell ref="D20:D22"/>
    <mergeCell ref="E20:E22"/>
    <mergeCell ref="P20:P22"/>
    <mergeCell ref="V20:V22"/>
    <mergeCell ref="S20:S22"/>
    <mergeCell ref="T20:T22"/>
    <mergeCell ref="R20:R22"/>
    <mergeCell ref="A6:V6"/>
    <mergeCell ref="A8:V8"/>
    <mergeCell ref="E11:E15"/>
    <mergeCell ref="C12:C15"/>
    <mergeCell ref="D12:D15"/>
    <mergeCell ref="B11:B15"/>
    <mergeCell ref="C11:D11"/>
    <mergeCell ref="H14:H15"/>
    <mergeCell ref="O13:O15"/>
    <mergeCell ref="A9:V9"/>
    <mergeCell ref="A10:V10"/>
    <mergeCell ref="N11:V12"/>
    <mergeCell ref="P13:V13"/>
    <mergeCell ref="F12:F15"/>
    <mergeCell ref="G13:G15"/>
    <mergeCell ref="I14:I15"/>
    <mergeCell ref="A11:A15"/>
    <mergeCell ref="H13:M13"/>
    <mergeCell ref="G12:M12"/>
    <mergeCell ref="F11:M11"/>
    <mergeCell ref="A7:V7"/>
    <mergeCell ref="M14:M15"/>
    <mergeCell ref="A68:A70"/>
    <mergeCell ref="B69:B70"/>
    <mergeCell ref="O177:O179"/>
    <mergeCell ref="D122:D124"/>
    <mergeCell ref="E122:E124"/>
    <mergeCell ref="O122:O124"/>
    <mergeCell ref="O128:O130"/>
    <mergeCell ref="V110:V112"/>
    <mergeCell ref="N110:N112"/>
    <mergeCell ref="N174:N176"/>
    <mergeCell ref="V140:V142"/>
    <mergeCell ref="P137:P139"/>
    <mergeCell ref="V137:V139"/>
    <mergeCell ref="N137:N139"/>
    <mergeCell ref="O137:O139"/>
    <mergeCell ref="D110:D112"/>
    <mergeCell ref="V155:V157"/>
    <mergeCell ref="V134:V136"/>
    <mergeCell ref="V131:V133"/>
    <mergeCell ref="E146:E148"/>
    <mergeCell ref="N149:N151"/>
    <mergeCell ref="O149:O151"/>
    <mergeCell ref="P149:P151"/>
    <mergeCell ref="V149:V151"/>
    <mergeCell ref="D174:D176"/>
    <mergeCell ref="O219:O221"/>
    <mergeCell ref="P219:P221"/>
    <mergeCell ref="N171:N173"/>
    <mergeCell ref="O171:O173"/>
    <mergeCell ref="P171:P173"/>
    <mergeCell ref="O174:O176"/>
    <mergeCell ref="U192:U194"/>
    <mergeCell ref="Q219:Q221"/>
    <mergeCell ref="Q201:Q203"/>
    <mergeCell ref="A219:E221"/>
    <mergeCell ref="A177:B179"/>
    <mergeCell ref="C177:C179"/>
    <mergeCell ref="E177:E179"/>
    <mergeCell ref="B174:B176"/>
    <mergeCell ref="C174:C176"/>
    <mergeCell ref="P174:P176"/>
    <mergeCell ref="A171:A173"/>
    <mergeCell ref="B171:B173"/>
    <mergeCell ref="C171:C173"/>
    <mergeCell ref="D171:D173"/>
    <mergeCell ref="A186:A188"/>
    <mergeCell ref="B186:B188"/>
    <mergeCell ref="B183:B185"/>
    <mergeCell ref="V219:V221"/>
    <mergeCell ref="U146:U148"/>
    <mergeCell ref="U131:U133"/>
    <mergeCell ref="U140:U142"/>
    <mergeCell ref="U137:U139"/>
    <mergeCell ref="Q143:Q145"/>
    <mergeCell ref="N155:N157"/>
    <mergeCell ref="E113:E115"/>
    <mergeCell ref="V171:V173"/>
    <mergeCell ref="N219:N221"/>
    <mergeCell ref="V168:V170"/>
    <mergeCell ref="V174:V176"/>
    <mergeCell ref="U174:U176"/>
    <mergeCell ref="N177:N179"/>
    <mergeCell ref="V177:V179"/>
    <mergeCell ref="Q168:Q170"/>
    <mergeCell ref="O168:O170"/>
    <mergeCell ref="R161:R163"/>
    <mergeCell ref="U161:U163"/>
    <mergeCell ref="S164:S166"/>
    <mergeCell ref="T164:T166"/>
    <mergeCell ref="S168:S170"/>
    <mergeCell ref="T168:T170"/>
    <mergeCell ref="T161:T163"/>
    <mergeCell ref="N113:N115"/>
    <mergeCell ref="O113:O115"/>
    <mergeCell ref="P128:P130"/>
    <mergeCell ref="T107:T109"/>
    <mergeCell ref="U107:U109"/>
    <mergeCell ref="U113:U115"/>
    <mergeCell ref="V113:V115"/>
    <mergeCell ref="N116:N118"/>
    <mergeCell ref="P113:P115"/>
    <mergeCell ref="V119:V121"/>
    <mergeCell ref="N128:N130"/>
    <mergeCell ref="S128:S130"/>
    <mergeCell ref="S122:S124"/>
    <mergeCell ref="R122:R124"/>
    <mergeCell ref="U122:U124"/>
    <mergeCell ref="Q125:Q127"/>
    <mergeCell ref="R125:R127"/>
    <mergeCell ref="U125:U127"/>
    <mergeCell ref="Q128:Q130"/>
    <mergeCell ref="R128:R130"/>
    <mergeCell ref="U128:U130"/>
    <mergeCell ref="P122:P124"/>
    <mergeCell ref="V122:V124"/>
    <mergeCell ref="V116:V118"/>
    <mergeCell ref="D68:D70"/>
    <mergeCell ref="E68:E70"/>
    <mergeCell ref="N68:N70"/>
    <mergeCell ref="O68:O70"/>
    <mergeCell ref="D83:D85"/>
    <mergeCell ref="E83:E85"/>
    <mergeCell ref="N83:N85"/>
    <mergeCell ref="N71:N73"/>
    <mergeCell ref="R80:R82"/>
    <mergeCell ref="Q80:Q82"/>
    <mergeCell ref="R68:R70"/>
    <mergeCell ref="Q68:Q70"/>
    <mergeCell ref="Q83:Q85"/>
    <mergeCell ref="P83:P85"/>
    <mergeCell ref="R83:R85"/>
    <mergeCell ref="O95:O97"/>
    <mergeCell ref="V83:V85"/>
    <mergeCell ref="O92:O94"/>
    <mergeCell ref="P92:P94"/>
    <mergeCell ref="B78:B79"/>
    <mergeCell ref="B81:B82"/>
    <mergeCell ref="C80:C82"/>
    <mergeCell ref="D80:D82"/>
    <mergeCell ref="E80:E82"/>
    <mergeCell ref="C77:C79"/>
    <mergeCell ref="O83:O85"/>
    <mergeCell ref="B96:B97"/>
    <mergeCell ref="C95:C97"/>
    <mergeCell ref="D95:D97"/>
    <mergeCell ref="E95:E97"/>
    <mergeCell ref="N95:N97"/>
    <mergeCell ref="U83:U85"/>
    <mergeCell ref="U89:U91"/>
    <mergeCell ref="U86:U88"/>
    <mergeCell ref="Q86:Q88"/>
    <mergeCell ref="S83:S85"/>
    <mergeCell ref="T83:T85"/>
    <mergeCell ref="U92:U94"/>
    <mergeCell ref="S92:S94"/>
    <mergeCell ref="A71:B73"/>
    <mergeCell ref="A83:A85"/>
    <mergeCell ref="D71:D73"/>
    <mergeCell ref="E71:E73"/>
    <mergeCell ref="A80:A82"/>
    <mergeCell ref="A77:A79"/>
    <mergeCell ref="D77:D79"/>
    <mergeCell ref="N77:N79"/>
    <mergeCell ref="C86:C88"/>
    <mergeCell ref="D86:D88"/>
    <mergeCell ref="C83:C85"/>
    <mergeCell ref="B84:B85"/>
    <mergeCell ref="E86:E88"/>
    <mergeCell ref="N86:N88"/>
    <mergeCell ref="B87:B88"/>
    <mergeCell ref="A98:A100"/>
    <mergeCell ref="A92:A94"/>
    <mergeCell ref="B111:B112"/>
    <mergeCell ref="B93:B94"/>
    <mergeCell ref="B99:B100"/>
    <mergeCell ref="C98:C100"/>
    <mergeCell ref="D98:D100"/>
    <mergeCell ref="E98:E100"/>
    <mergeCell ref="N98:N100"/>
    <mergeCell ref="A107:A109"/>
    <mergeCell ref="B108:B109"/>
    <mergeCell ref="C107:C109"/>
    <mergeCell ref="D107:D109"/>
    <mergeCell ref="E107:E109"/>
    <mergeCell ref="C110:C112"/>
    <mergeCell ref="E92:E94"/>
    <mergeCell ref="A104:A106"/>
    <mergeCell ref="B105:B106"/>
    <mergeCell ref="C104:C106"/>
    <mergeCell ref="E110:E112"/>
    <mergeCell ref="D104:D106"/>
    <mergeCell ref="E104:E106"/>
    <mergeCell ref="A116:A118"/>
    <mergeCell ref="A143:A145"/>
    <mergeCell ref="C146:C148"/>
    <mergeCell ref="D146:D148"/>
    <mergeCell ref="B114:B115"/>
    <mergeCell ref="B116:B118"/>
    <mergeCell ref="P86:P88"/>
    <mergeCell ref="V86:V88"/>
    <mergeCell ref="A89:A91"/>
    <mergeCell ref="C89:C91"/>
    <mergeCell ref="D89:D91"/>
    <mergeCell ref="O89:O91"/>
    <mergeCell ref="P89:P91"/>
    <mergeCell ref="B90:B91"/>
    <mergeCell ref="E89:E91"/>
    <mergeCell ref="N89:N91"/>
    <mergeCell ref="A122:A124"/>
    <mergeCell ref="B122:B124"/>
    <mergeCell ref="N122:N124"/>
    <mergeCell ref="N125:N127"/>
    <mergeCell ref="A86:A88"/>
    <mergeCell ref="A110:A112"/>
    <mergeCell ref="N92:N94"/>
    <mergeCell ref="A95:A97"/>
    <mergeCell ref="T1:V1"/>
    <mergeCell ref="N2:V2"/>
    <mergeCell ref="L3:V3"/>
    <mergeCell ref="L4:V4"/>
    <mergeCell ref="V158:V160"/>
    <mergeCell ref="Q158:Q160"/>
    <mergeCell ref="R158:R160"/>
    <mergeCell ref="U158:U160"/>
    <mergeCell ref="Q110:Q112"/>
    <mergeCell ref="Q113:Q115"/>
    <mergeCell ref="Q116:Q118"/>
    <mergeCell ref="O86:O88"/>
    <mergeCell ref="O125:O127"/>
    <mergeCell ref="P125:P127"/>
    <mergeCell ref="V125:V127"/>
    <mergeCell ref="Q107:Q109"/>
    <mergeCell ref="R107:R109"/>
    <mergeCell ref="S107:S109"/>
    <mergeCell ref="N107:N109"/>
    <mergeCell ref="O107:O109"/>
    <mergeCell ref="P107:P109"/>
    <mergeCell ref="V107:V109"/>
    <mergeCell ref="R119:R121"/>
    <mergeCell ref="O98:O100"/>
    <mergeCell ref="A204:B206"/>
    <mergeCell ref="C204:V206"/>
    <mergeCell ref="A207:A209"/>
    <mergeCell ref="B207:B209"/>
    <mergeCell ref="C207:C209"/>
    <mergeCell ref="D207:D209"/>
    <mergeCell ref="E207:E209"/>
    <mergeCell ref="N207:N209"/>
    <mergeCell ref="O207:O209"/>
    <mergeCell ref="P207:P209"/>
    <mergeCell ref="V207:V209"/>
    <mergeCell ref="Q207:Q209"/>
    <mergeCell ref="R207:R209"/>
    <mergeCell ref="S207:S209"/>
    <mergeCell ref="T207:T209"/>
    <mergeCell ref="U207:U209"/>
    <mergeCell ref="A210:A212"/>
    <mergeCell ref="B210:B212"/>
    <mergeCell ref="C210:C212"/>
    <mergeCell ref="D210:D212"/>
    <mergeCell ref="E210:E212"/>
    <mergeCell ref="A213:A215"/>
    <mergeCell ref="B213:B215"/>
    <mergeCell ref="C213:C215"/>
    <mergeCell ref="D213:D215"/>
    <mergeCell ref="E213:E215"/>
    <mergeCell ref="N213:N215"/>
    <mergeCell ref="N210:N212"/>
    <mergeCell ref="O210:O212"/>
    <mergeCell ref="P210:P212"/>
    <mergeCell ref="V210:V212"/>
    <mergeCell ref="Q210:Q212"/>
    <mergeCell ref="R210:R212"/>
    <mergeCell ref="S210:S212"/>
    <mergeCell ref="T210:T212"/>
    <mergeCell ref="U210:U212"/>
    <mergeCell ref="O213:O215"/>
    <mergeCell ref="P213:P215"/>
    <mergeCell ref="V213:V215"/>
    <mergeCell ref="Q213:Q215"/>
    <mergeCell ref="R213:R215"/>
    <mergeCell ref="S213:S215"/>
    <mergeCell ref="T213:T215"/>
    <mergeCell ref="U213:U215"/>
  </mergeCells>
  <phoneticPr fontId="4" type="noConversion"/>
  <pageMargins left="0" right="0" top="0.59055118110236227" bottom="0.19685039370078741" header="0.51181102362204722" footer="0.51181102362204722"/>
  <pageSetup paperSize="9" scale="42" fitToHeight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2023-01-11T09:17:54Z</cp:lastPrinted>
  <dcterms:created xsi:type="dcterms:W3CDTF">1996-10-08T23:32:33Z</dcterms:created>
  <dcterms:modified xsi:type="dcterms:W3CDTF">2024-11-13T13:11:55Z</dcterms:modified>
</cp:coreProperties>
</file>