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структура" sheetId="5" r:id="rId1"/>
  </sheets>
  <calcPr calcId="124519"/>
</workbook>
</file>

<file path=xl/calcChain.xml><?xml version="1.0" encoding="utf-8"?>
<calcChain xmlns="http://schemas.openxmlformats.org/spreadsheetml/2006/main">
  <c r="M21" i="5"/>
  <c r="K116"/>
  <c r="L141"/>
  <c r="L144" s="1"/>
  <c r="M141"/>
  <c r="M144" s="1"/>
  <c r="I96"/>
  <c r="J96"/>
  <c r="J141" s="1"/>
  <c r="L96"/>
  <c r="M96"/>
  <c r="H96"/>
  <c r="I99"/>
  <c r="J99"/>
  <c r="K99"/>
  <c r="K96" s="1"/>
  <c r="K141" s="1"/>
  <c r="L99"/>
  <c r="M99"/>
  <c r="H99"/>
  <c r="I100"/>
  <c r="J100"/>
  <c r="K100"/>
  <c r="L100"/>
  <c r="M100"/>
  <c r="K98"/>
  <c r="M136"/>
  <c r="M133"/>
  <c r="M132"/>
  <c r="M129" s="1"/>
  <c r="M131"/>
  <c r="M128" s="1"/>
  <c r="M124"/>
  <c r="M121"/>
  <c r="M118"/>
  <c r="M117"/>
  <c r="M116"/>
  <c r="M113" s="1"/>
  <c r="M112" s="1"/>
  <c r="M109"/>
  <c r="M106"/>
  <c r="M103"/>
  <c r="M98"/>
  <c r="M95" s="1"/>
  <c r="M140" s="1"/>
  <c r="M143" s="1"/>
  <c r="L92"/>
  <c r="M92"/>
  <c r="L91"/>
  <c r="M91"/>
  <c r="M79"/>
  <c r="M81"/>
  <c r="M82"/>
  <c r="M84"/>
  <c r="M54"/>
  <c r="K82"/>
  <c r="K79" s="1"/>
  <c r="M75"/>
  <c r="M69"/>
  <c r="M60"/>
  <c r="M59"/>
  <c r="I58"/>
  <c r="J58"/>
  <c r="K58"/>
  <c r="L58"/>
  <c r="M58"/>
  <c r="I51"/>
  <c r="J51"/>
  <c r="J50" s="1"/>
  <c r="K51"/>
  <c r="L51"/>
  <c r="L50" s="1"/>
  <c r="M51"/>
  <c r="I50"/>
  <c r="K50"/>
  <c r="M50"/>
  <c r="I41"/>
  <c r="J41"/>
  <c r="K41"/>
  <c r="L41"/>
  <c r="M41"/>
  <c r="I42"/>
  <c r="J42"/>
  <c r="K42"/>
  <c r="L42"/>
  <c r="M42"/>
  <c r="I44"/>
  <c r="J44"/>
  <c r="K44"/>
  <c r="L44"/>
  <c r="M44"/>
  <c r="I45"/>
  <c r="J45"/>
  <c r="K45"/>
  <c r="L45"/>
  <c r="M45"/>
  <c r="I47"/>
  <c r="J47"/>
  <c r="K47"/>
  <c r="L47"/>
  <c r="M47"/>
  <c r="I25"/>
  <c r="J25"/>
  <c r="K25"/>
  <c r="I28"/>
  <c r="I22" s="1"/>
  <c r="I19" s="1"/>
  <c r="I37" s="1"/>
  <c r="J28"/>
  <c r="K28"/>
  <c r="L28"/>
  <c r="L22" s="1"/>
  <c r="M28"/>
  <c r="K22"/>
  <c r="M22"/>
  <c r="K23"/>
  <c r="L23"/>
  <c r="L20" s="1"/>
  <c r="L38" s="1"/>
  <c r="M23"/>
  <c r="J23"/>
  <c r="I24"/>
  <c r="J24"/>
  <c r="K24"/>
  <c r="K21" s="1"/>
  <c r="K39" s="1"/>
  <c r="L24"/>
  <c r="L21" s="1"/>
  <c r="L39" s="1"/>
  <c r="M24"/>
  <c r="I23"/>
  <c r="M20"/>
  <c r="M38" s="1"/>
  <c r="I21"/>
  <c r="I39" s="1"/>
  <c r="J21"/>
  <c r="J39" s="1"/>
  <c r="M39"/>
  <c r="I20"/>
  <c r="I38" s="1"/>
  <c r="J20"/>
  <c r="J38" s="1"/>
  <c r="K20"/>
  <c r="K38" s="1"/>
  <c r="L25"/>
  <c r="M25"/>
  <c r="G101"/>
  <c r="G102"/>
  <c r="G104"/>
  <c r="G105"/>
  <c r="G107"/>
  <c r="G108"/>
  <c r="G110"/>
  <c r="G111"/>
  <c r="G114"/>
  <c r="G119"/>
  <c r="G120"/>
  <c r="G122"/>
  <c r="G123"/>
  <c r="G125"/>
  <c r="G126"/>
  <c r="G134"/>
  <c r="G135"/>
  <c r="G137"/>
  <c r="G138"/>
  <c r="G61"/>
  <c r="G62"/>
  <c r="G63"/>
  <c r="G64"/>
  <c r="G65"/>
  <c r="G66"/>
  <c r="G67"/>
  <c r="G68"/>
  <c r="G70"/>
  <c r="G71"/>
  <c r="G72"/>
  <c r="G73"/>
  <c r="G74"/>
  <c r="G76"/>
  <c r="G77"/>
  <c r="G80"/>
  <c r="G83"/>
  <c r="G85"/>
  <c r="G86"/>
  <c r="G87"/>
  <c r="G88"/>
  <c r="G89"/>
  <c r="G49"/>
  <c r="G52"/>
  <c r="G43"/>
  <c r="G46"/>
  <c r="G48"/>
  <c r="G33"/>
  <c r="G35"/>
  <c r="G36"/>
  <c r="G26"/>
  <c r="G27"/>
  <c r="G29"/>
  <c r="G30"/>
  <c r="G32"/>
  <c r="J132"/>
  <c r="J131"/>
  <c r="J128" s="1"/>
  <c r="H132"/>
  <c r="G132" s="1"/>
  <c r="I132"/>
  <c r="K132"/>
  <c r="L132"/>
  <c r="H131"/>
  <c r="I131"/>
  <c r="I128" s="1"/>
  <c r="K131"/>
  <c r="K128" s="1"/>
  <c r="L131"/>
  <c r="L128" s="1"/>
  <c r="H116"/>
  <c r="H113" s="1"/>
  <c r="H112" s="1"/>
  <c r="I116"/>
  <c r="I113" s="1"/>
  <c r="J116"/>
  <c r="J113" s="1"/>
  <c r="K113"/>
  <c r="L116"/>
  <c r="H117"/>
  <c r="G117" s="1"/>
  <c r="I117"/>
  <c r="J117"/>
  <c r="K117"/>
  <c r="L117"/>
  <c r="H98"/>
  <c r="I98"/>
  <c r="I97" s="1"/>
  <c r="I94" s="1"/>
  <c r="J98"/>
  <c r="J95" s="1"/>
  <c r="K95"/>
  <c r="L98"/>
  <c r="L97" s="1"/>
  <c r="L94" s="1"/>
  <c r="H31"/>
  <c r="G31" s="1"/>
  <c r="I31"/>
  <c r="J31"/>
  <c r="K31"/>
  <c r="L31"/>
  <c r="L136"/>
  <c r="K136"/>
  <c r="J136"/>
  <c r="I136"/>
  <c r="H136"/>
  <c r="L34"/>
  <c r="J34"/>
  <c r="I34"/>
  <c r="H34"/>
  <c r="L109"/>
  <c r="K109"/>
  <c r="J109"/>
  <c r="I109"/>
  <c r="H109"/>
  <c r="G109" s="1"/>
  <c r="L133"/>
  <c r="L124"/>
  <c r="L121"/>
  <c r="L118"/>
  <c r="L106"/>
  <c r="L103"/>
  <c r="L75"/>
  <c r="L69"/>
  <c r="L60"/>
  <c r="L59"/>
  <c r="L56" s="1"/>
  <c r="K84"/>
  <c r="L82"/>
  <c r="L79" s="1"/>
  <c r="L84"/>
  <c r="K133"/>
  <c r="K124"/>
  <c r="J124"/>
  <c r="I124"/>
  <c r="H124"/>
  <c r="K121"/>
  <c r="J121"/>
  <c r="I121"/>
  <c r="H121"/>
  <c r="K118"/>
  <c r="J118"/>
  <c r="I118"/>
  <c r="H118"/>
  <c r="K106"/>
  <c r="J106"/>
  <c r="I106"/>
  <c r="H106"/>
  <c r="G106" s="1"/>
  <c r="K103"/>
  <c r="J103"/>
  <c r="I103"/>
  <c r="H103"/>
  <c r="H100"/>
  <c r="J84"/>
  <c r="I84"/>
  <c r="H84"/>
  <c r="G84" s="1"/>
  <c r="J82"/>
  <c r="J81" s="1"/>
  <c r="I82"/>
  <c r="I81" s="1"/>
  <c r="H82"/>
  <c r="H81" s="1"/>
  <c r="K75"/>
  <c r="J75"/>
  <c r="I75"/>
  <c r="H75"/>
  <c r="K69"/>
  <c r="J69"/>
  <c r="I69"/>
  <c r="H69"/>
  <c r="K60"/>
  <c r="J60"/>
  <c r="I60"/>
  <c r="H60"/>
  <c r="G60" s="1"/>
  <c r="K59"/>
  <c r="K56" s="1"/>
  <c r="K92" s="1"/>
  <c r="J59"/>
  <c r="I59"/>
  <c r="H59"/>
  <c r="H56" s="1"/>
  <c r="H92" s="1"/>
  <c r="G55"/>
  <c r="H58"/>
  <c r="I56"/>
  <c r="I92" s="1"/>
  <c r="H47"/>
  <c r="H45"/>
  <c r="H44" s="1"/>
  <c r="H28"/>
  <c r="H25"/>
  <c r="H24"/>
  <c r="H21" s="1"/>
  <c r="H39" s="1"/>
  <c r="H23"/>
  <c r="H20" s="1"/>
  <c r="H38" s="1"/>
  <c r="K140" l="1"/>
  <c r="K143"/>
  <c r="G99"/>
  <c r="G98"/>
  <c r="M142"/>
  <c r="M139"/>
  <c r="G118"/>
  <c r="G96"/>
  <c r="H97"/>
  <c r="G136"/>
  <c r="M130"/>
  <c r="G124"/>
  <c r="M115"/>
  <c r="G121"/>
  <c r="M97"/>
  <c r="M94" s="1"/>
  <c r="G103"/>
  <c r="G100"/>
  <c r="M90"/>
  <c r="L90"/>
  <c r="K81"/>
  <c r="G75"/>
  <c r="G69"/>
  <c r="G58"/>
  <c r="G47"/>
  <c r="J22"/>
  <c r="M19"/>
  <c r="M37" s="1"/>
  <c r="L19"/>
  <c r="L37" s="1"/>
  <c r="J19"/>
  <c r="J37" s="1"/>
  <c r="I112"/>
  <c r="G82"/>
  <c r="G131"/>
  <c r="G59"/>
  <c r="G116"/>
  <c r="G21"/>
  <c r="G24"/>
  <c r="G45"/>
  <c r="G25"/>
  <c r="H22"/>
  <c r="L115"/>
  <c r="J57"/>
  <c r="J140"/>
  <c r="J129"/>
  <c r="J133"/>
  <c r="J79"/>
  <c r="J78" s="1"/>
  <c r="I115"/>
  <c r="L129"/>
  <c r="H79"/>
  <c r="L130"/>
  <c r="L81"/>
  <c r="G81" s="1"/>
  <c r="K78"/>
  <c r="J130"/>
  <c r="J127" s="1"/>
  <c r="L78"/>
  <c r="H95"/>
  <c r="H42"/>
  <c r="J56"/>
  <c r="G56" s="1"/>
  <c r="I79"/>
  <c r="I78" s="1"/>
  <c r="K129"/>
  <c r="L113"/>
  <c r="G113" s="1"/>
  <c r="J115"/>
  <c r="K112"/>
  <c r="J112"/>
  <c r="L95"/>
  <c r="L140" s="1"/>
  <c r="L143" s="1"/>
  <c r="L142" s="1"/>
  <c r="L57"/>
  <c r="L54"/>
  <c r="I95"/>
  <c r="I140" s="1"/>
  <c r="H57"/>
  <c r="H19"/>
  <c r="H37" s="1"/>
  <c r="K57"/>
  <c r="H128"/>
  <c r="G128" s="1"/>
  <c r="K97"/>
  <c r="K94" s="1"/>
  <c r="H115"/>
  <c r="K130"/>
  <c r="K127" s="1"/>
  <c r="J97"/>
  <c r="K115"/>
  <c r="I54"/>
  <c r="K54"/>
  <c r="I57"/>
  <c r="H41"/>
  <c r="G44"/>
  <c r="H94" l="1"/>
  <c r="G97"/>
  <c r="M127"/>
  <c r="L127"/>
  <c r="H51"/>
  <c r="G42"/>
  <c r="G95"/>
  <c r="G79"/>
  <c r="G57"/>
  <c r="G115"/>
  <c r="L139"/>
  <c r="H140"/>
  <c r="I91"/>
  <c r="I90" s="1"/>
  <c r="J91"/>
  <c r="I133"/>
  <c r="J139"/>
  <c r="K139"/>
  <c r="K91"/>
  <c r="K90" s="1"/>
  <c r="J92"/>
  <c r="G92" s="1"/>
  <c r="J54"/>
  <c r="G54" s="1"/>
  <c r="H91"/>
  <c r="H78"/>
  <c r="G78" s="1"/>
  <c r="L112"/>
  <c r="G112" s="1"/>
  <c r="G41"/>
  <c r="J94"/>
  <c r="G94" s="1"/>
  <c r="G140" l="1"/>
  <c r="H90"/>
  <c r="G91"/>
  <c r="I143"/>
  <c r="H50"/>
  <c r="G51"/>
  <c r="I129"/>
  <c r="I141" s="1"/>
  <c r="I130"/>
  <c r="I127" s="1"/>
  <c r="H133"/>
  <c r="G133" s="1"/>
  <c r="J144"/>
  <c r="H143"/>
  <c r="J90"/>
  <c r="J143"/>
  <c r="G23"/>
  <c r="G90" l="1"/>
  <c r="G50"/>
  <c r="H129"/>
  <c r="H130"/>
  <c r="I144"/>
  <c r="I139"/>
  <c r="J142"/>
  <c r="G20"/>
  <c r="H127" l="1"/>
  <c r="G127" s="1"/>
  <c r="G130"/>
  <c r="H141"/>
  <c r="G141" s="1"/>
  <c r="G129"/>
  <c r="I142"/>
  <c r="G38"/>
  <c r="G39"/>
  <c r="H144" l="1"/>
  <c r="H142" s="1"/>
  <c r="H139"/>
  <c r="G139" s="1"/>
  <c r="G143"/>
  <c r="K144"/>
  <c r="G144" l="1"/>
  <c r="K142"/>
  <c r="G142" s="1"/>
  <c r="G28"/>
  <c r="G34"/>
  <c r="G22"/>
  <c r="K19" l="1"/>
  <c r="K37" s="1"/>
  <c r="G37" l="1"/>
  <c r="G19"/>
</calcChain>
</file>

<file path=xl/sharedStrings.xml><?xml version="1.0" encoding="utf-8"?>
<sst xmlns="http://schemas.openxmlformats.org/spreadsheetml/2006/main" count="516" uniqueCount="123">
  <si>
    <t>Повышение безопасности населения и защищенности сельской инфраструктуры от угроз природного и техногенного характера</t>
  </si>
  <si>
    <t>Обеспечение пожарной безопасности</t>
  </si>
  <si>
    <t>Предупреждение и защита населения поселения от чрезвычайных ситуаций</t>
  </si>
  <si>
    <t>Единиц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</si>
  <si>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</si>
  <si>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</si>
  <si>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Основное мероприятие:</t>
  </si>
  <si>
    <t>Мероприятие 1:</t>
  </si>
  <si>
    <t>Мероприятие 2:</t>
  </si>
  <si>
    <t>Мероприятие 3:</t>
  </si>
  <si>
    <t>%</t>
  </si>
  <si>
    <t>Итого по подпрограмме 2 муниципальной программы</t>
  </si>
  <si>
    <t>Итого по подпрограмме 3 муниципальной программы</t>
  </si>
  <si>
    <t>Итого по подпрограмме 4 муниципальной программы</t>
  </si>
  <si>
    <t>№ п/п</t>
  </si>
  <si>
    <t>Единица измерения</t>
  </si>
  <si>
    <t>Наименование показателя</t>
  </si>
  <si>
    <t>Срок реализации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</si>
  <si>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</si>
  <si>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</si>
  <si>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>с (год)</t>
  </si>
  <si>
    <t>по (год)</t>
  </si>
  <si>
    <t>Источник</t>
  </si>
  <si>
    <t>Объем (рублей)</t>
  </si>
  <si>
    <t>Всего</t>
  </si>
  <si>
    <t>Наименование</t>
  </si>
  <si>
    <t>&lt;***&gt;</t>
  </si>
  <si>
    <t>Х</t>
  </si>
  <si>
    <t>Всего, из них расходы за счет:</t>
  </si>
  <si>
    <t>Итого по подпрограмме 1 муниципальной программы</t>
  </si>
  <si>
    <t>ВСЕГО по муниципальной программе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</si>
  <si>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</si>
  <si>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 &lt;*&gt;</t>
  </si>
  <si>
    <t>1. Налоговых и неналоговых доходов, поступлений нецелевого характера из местного бюджета</t>
  </si>
  <si>
    <t>2. Поступлений целевого характера из местного бюджета</t>
  </si>
  <si>
    <t xml:space="preserve">муниципальной программы муниципального образования Красногорского сельского поселения Полтавского муниципального района Омской области </t>
  </si>
  <si>
    <t>(наименование муниципальной программы Красногорского сельского поселения)</t>
  </si>
  <si>
    <t xml:space="preserve">Администрация  Красногорского сельского поселения </t>
  </si>
  <si>
    <t>Основное мероприятие: Реализация мер по трудоустройству граждан Красногорского сельского поселения</t>
  </si>
  <si>
    <t>Осуществление дальнейшего развития физкультурно-спортивной работы с населением поселения</t>
  </si>
  <si>
    <t>Развитие массового спорта</t>
  </si>
  <si>
    <t>Чел</t>
  </si>
  <si>
    <t>Проведение массовых спортивно-оздоровительных мероприятий, спортивно-культурных праздников</t>
  </si>
  <si>
    <t>Укрепление материально-технической базы учреждений в сфере физической культуры и спорта</t>
  </si>
  <si>
    <t>Количество отремонтированных объектов</t>
  </si>
  <si>
    <t xml:space="preserve">Содержание, ремонт спортивных объектов </t>
  </si>
  <si>
    <t>Развитие молодежной политики</t>
  </si>
  <si>
    <t>Организация оздоровления, отдыха несовершеннолетних и молодежи</t>
  </si>
  <si>
    <t>Динамика сокращения числа несовершеннолетних, состоящих на учете в комиссии по делам несовершеннолетних и защиты их прав</t>
  </si>
  <si>
    <t>Мероприятия по профилактике и предотвращению правонарушений, распространения наркоманиии других социально-вредных явлений среди молодежи</t>
  </si>
  <si>
    <t>Мероприятия по гражданско-патриотическому воспитанию молодежи</t>
  </si>
  <si>
    <t>Основное мероприятие: Содержание гидротехнических сооружений Красногорского сельского поселения</t>
  </si>
  <si>
    <t>Организация культурно-досуговых мероприятий</t>
  </si>
  <si>
    <t>Повышение культурного потенциала</t>
  </si>
  <si>
    <t>Сохранение и развитие культурного наследия</t>
  </si>
  <si>
    <t xml:space="preserve">Задача 1 подпрограммы 1 муниципальной программы: Создание экономических условий для снижения уровня общей безработицы и содействие трудоустройству населения
</t>
  </si>
  <si>
    <t xml:space="preserve">Задача 1 подпрограммы 2 муниципальной программы: Повышение степени социальной защищенности граждан
</t>
  </si>
  <si>
    <t xml:space="preserve">Задача 1 подпрограммы 3 муниципальной программы: Организация разработки проектно-сметной документации на капитальный ремонт гидротехнических сооружений Красногорского сельского поселения
</t>
  </si>
  <si>
    <t>Задача 3 подпрограммы 3 муниципальной программы:</t>
  </si>
  <si>
    <t>Задача 1 подпрограммы 4:</t>
  </si>
  <si>
    <t>Задача 2 подпрограммы 4 муниципальной программы:</t>
  </si>
  <si>
    <t>Задача 3 подпрограммы 4 муниципальной программы:</t>
  </si>
  <si>
    <t>Число муниципальных служащих, получившие доплату к пенсии</t>
  </si>
  <si>
    <t>Доля выполнения работ по капитальному ремонту</t>
  </si>
  <si>
    <t>Уровень обеспечения пожарной безопасности населенных пунктов</t>
  </si>
  <si>
    <t xml:space="preserve">Уровень защиты населения и территории поселения от ЧС природного, техногенного и иного характера </t>
  </si>
  <si>
    <t>Формирование потребности у молодежи в здоровом образе жизни, поддержка интеллектуального и духовного развития молодежи</t>
  </si>
  <si>
    <t>Удельный вес численности молодых людей в возрасте от 14 до 30 лет, участвующих в деятельности молодежных общественных организаций и объединений, в общей численности молодежи в возрасте от 14 до 30 лет</t>
  </si>
  <si>
    <t>Удельный вес численности молодых людей, участвующих в мероприятиях по гражданско-патриотическому воспитанию молодежи, пропаганде ценностей семьи, здорового образа жизни, в общей численности молодежи</t>
  </si>
  <si>
    <t>Количество организованных мероприятий</t>
  </si>
  <si>
    <t>Ед</t>
  </si>
  <si>
    <t>Повышение уровня  и качества жизни населения на основе повышения развития социальной инфраструктуры населенных пунктов, создание условий для улучшения социально-демографической ситуации в сельской местности, расширение рынка труда и обеспечение его привлекательности, создание условий для обеспечения равной доступности культурных благ, развития и реализации культурного и духовного потенциала каждой личности, повышение престижности проживания в сельской местности.</t>
  </si>
  <si>
    <t xml:space="preserve">Цель муниципальной программы: </t>
  </si>
  <si>
    <t xml:space="preserve">Задачи муниципальной программы: </t>
  </si>
  <si>
    <t>повышение эффективности занятости населения, снижение уровня общей безработицы</t>
  </si>
  <si>
    <r>
      <t xml:space="preserve">Муниципальная подпрограмма 1: </t>
    </r>
    <r>
      <rPr>
        <b/>
        <i/>
        <u/>
        <sz val="12"/>
        <rFont val="Times New Roman"/>
        <family val="1"/>
        <charset val="204"/>
      </rPr>
      <t xml:space="preserve">Занятость   населения   Красногорского   сельского 
поселения </t>
    </r>
    <r>
      <rPr>
        <b/>
        <sz val="12"/>
        <rFont val="Times New Roman"/>
        <family val="1"/>
        <charset val="204"/>
      </rPr>
      <t xml:space="preserve">Цель подпрограммы 1  
 </t>
    </r>
  </si>
  <si>
    <t>стабилизация численности населения Красногорского сельского поселения и формирование предпосылок к последующему демографическому росту</t>
  </si>
  <si>
    <r>
      <t xml:space="preserve">Муниципальная подпрограмма 2: </t>
    </r>
    <r>
      <rPr>
        <b/>
        <i/>
        <u/>
        <sz val="12"/>
        <rFont val="Times New Roman"/>
        <family val="1"/>
        <charset val="204"/>
      </rPr>
      <t xml:space="preserve">Социально-демографическое развитие Красногорского сельского поселения  </t>
    </r>
    <r>
      <rPr>
        <b/>
        <sz val="12"/>
        <rFont val="Times New Roman"/>
        <family val="1"/>
        <charset val="204"/>
      </rPr>
      <t xml:space="preserve">Цель подпрограммы 2: 
 </t>
    </r>
  </si>
  <si>
    <t xml:space="preserve">Повышение эффективности охраны окружающей среды на территории Красногорского сельского поселения </t>
  </si>
  <si>
    <r>
      <t xml:space="preserve">Муниципальная подпрограмма 3: </t>
    </r>
    <r>
      <rPr>
        <b/>
        <i/>
        <u/>
        <sz val="12"/>
        <rFont val="Times New Roman"/>
        <family val="1"/>
        <charset val="204"/>
      </rPr>
      <t xml:space="preserve">Охрана окружающей среды и рациональное природопользование на территории Красногорского сельского поселения </t>
    </r>
    <r>
      <rPr>
        <b/>
        <sz val="12"/>
        <rFont val="Times New Roman"/>
        <family val="1"/>
        <charset val="204"/>
      </rPr>
      <t xml:space="preserve">Цель подпрограммы 3:
 </t>
    </r>
  </si>
  <si>
    <t>Содействие созданию правовых, социально – экономических, организационных, культурных и иных условий, способствующих формированию у граждан сельского поселения высокого патриотического сознания, предупреждение и пресечение распространения террористической и экстремистской идеологии,  совершенствование системы общественного воздействия на причины и условия правонарушений и наркомании</t>
  </si>
  <si>
    <r>
      <t xml:space="preserve">Муниципальная подпрограмма 4: </t>
    </r>
    <r>
      <rPr>
        <b/>
        <i/>
        <u/>
        <sz val="12"/>
        <rFont val="Times New Roman"/>
        <family val="1"/>
        <charset val="204"/>
      </rPr>
      <t xml:space="preserve">Физическая культура, культура, спорт и молодежная политика на территории Красногорского сельского поселения Полтавского муниципального района Омской области </t>
    </r>
    <r>
      <rPr>
        <b/>
        <sz val="12"/>
        <rFont val="Times New Roman"/>
        <family val="1"/>
        <charset val="204"/>
      </rPr>
      <t xml:space="preserve">Цель подпрограммы 4: 
 </t>
    </r>
  </si>
  <si>
    <t>Количество документации на проверку смет в ТЭР  (Устройство платины №1 в с. Платово)</t>
  </si>
  <si>
    <t>Развитие социально-культурной сферы муниципального образования Красногорского сельского поселения Полтавского муниципального района Омской области</t>
  </si>
  <si>
    <t>Доля выполнения работ по испытаниям на объекте</t>
  </si>
  <si>
    <t>2022 год</t>
  </si>
  <si>
    <t>Мероприятия по защите населения и территории от ЧС, пожарной безопасности</t>
  </si>
  <si>
    <t>в том числе по годам реализации муниципальной прораммы</t>
  </si>
  <si>
    <t>2023 год</t>
  </si>
  <si>
    <t xml:space="preserve">Стимулирование трудовой активности населения, снижение уровня общей безработицы, предупреждение ЧС, пожаров, создание условий развития предпринимательства   </t>
  </si>
  <si>
    <t xml:space="preserve">Участие в организации и финансировании оплачиваемых общественных работ </t>
  </si>
  <si>
    <t>Участие в организации временного трудоустройства несовершеннолетних граждан в возрасте от 14 до 18 лет в свободное от учебы время</t>
  </si>
  <si>
    <t>Участие в организации и финансировании временного трудоустройства безработных граждан, испытывающих трудности в поисках работы</t>
  </si>
  <si>
    <t>Выплата муниципальной пенсии за выслугу лет, служащим замещавшим муниципальные должности и должности муниципальной службы в Красногорском сельском поселении</t>
  </si>
  <si>
    <r>
      <t xml:space="preserve">Мероприятие 1: Капитальный ремонт платины № </t>
    </r>
    <r>
      <rPr>
        <sz val="12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на ручье Платовская балка Красногорского сельского поселения                                                     
</t>
    </r>
  </si>
  <si>
    <t xml:space="preserve">Мероприятие 2: Капитальный ремонт платины № 1 на ручье Платовская балка Красногорского сельского поселения 
</t>
  </si>
  <si>
    <t>Мероприятие 3: Проверка смет в ТЭР (Устройство платины №1 в с. Платово)</t>
  </si>
  <si>
    <t>Мероприятия 4: Капитальный ремонт гидротехнических сооружений</t>
  </si>
  <si>
    <t>Мероприятия 5: Испытание прочности бетона шахт на объекте "Плотина №1 на ручье "Платовская балка" у с. Платаво</t>
  </si>
  <si>
    <t>Основное мероприятие 1: Предоставление мер социальной поддержки отдельным категориям граждан</t>
  </si>
  <si>
    <t>Увеличение обеспеченности спортивным инвентарем</t>
  </si>
  <si>
    <t>к муниципальной программе Красногорского сельского поселения</t>
  </si>
  <si>
    <t>Развитие социально-культурной сферы муниципального образования</t>
  </si>
  <si>
    <t>Красногорского сельского поселения Полтавского муниципального района Омской области</t>
  </si>
  <si>
    <t>Количество трудоустроенных граждан</t>
  </si>
  <si>
    <t>человек</t>
  </si>
  <si>
    <t>Мероприятия 6: Мероприятия по проведению расчета вероятного вреда дамбы</t>
  </si>
  <si>
    <t>шт</t>
  </si>
  <si>
    <t>Количество временных трудоустроенных несовершеннолетних граждан</t>
  </si>
  <si>
    <t>Количество жителей Красногорского сельского поселения систематически занимающихся физической культурой и спортом</t>
  </si>
  <si>
    <t>Количество гидротехнических сооружений по которым проведен расчет.</t>
  </si>
  <si>
    <t xml:space="preserve">Приложение </t>
  </si>
  <si>
    <t>2024 год</t>
  </si>
  <si>
    <t>2025 год</t>
  </si>
  <si>
    <t>Мероприятие 4:</t>
  </si>
  <si>
    <t xml:space="preserve">Реализация инициативного проекта Обустройство спортивной площадки "спорт- норма жизни" </t>
  </si>
  <si>
    <t>х</t>
  </si>
  <si>
    <t>Количество проектов</t>
  </si>
  <si>
    <t>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</si>
  <si>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Обеспечение  развитие и укрепление материально-технической базы домов культуры в населенных пунктах с числом жителей до 50 тысяч человек</t>
  </si>
  <si>
    <t>кв. м.</t>
  </si>
  <si>
    <t>замена проемов в нежилом помещении сельского дома культуры</t>
  </si>
  <si>
    <t>2027 год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</si>
</sst>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7" fillId="0" borderId="0" xfId="0" applyFont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5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 wrapText="1"/>
    </xf>
    <xf numFmtId="4" fontId="1" fillId="0" borderId="0" xfId="0" applyNumberFormat="1" applyFont="1"/>
    <xf numFmtId="4" fontId="7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/>
    </xf>
    <xf numFmtId="4" fontId="11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4" fontId="15" fillId="0" borderId="0" xfId="0" applyNumberFormat="1" applyFont="1"/>
    <xf numFmtId="3" fontId="1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/>
    <xf numFmtId="4" fontId="7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2" xfId="0" applyNumberFormat="1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horizontal="left" vertical="top" wrapText="1"/>
    </xf>
    <xf numFmtId="0" fontId="5" fillId="0" borderId="8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44"/>
  <sheetViews>
    <sheetView tabSelected="1" view="pageBreakPreview" topLeftCell="A132" zoomScale="60" zoomScaleNormal="65" workbookViewId="0">
      <selection activeCell="L142" sqref="L142"/>
    </sheetView>
  </sheetViews>
  <sheetFormatPr defaultColWidth="9.140625" defaultRowHeight="18.75"/>
  <cols>
    <col min="1" max="1" width="5.140625" style="1" customWidth="1"/>
    <col min="2" max="2" width="42.5703125" style="1" customWidth="1"/>
    <col min="3" max="3" width="10.7109375" style="1" customWidth="1"/>
    <col min="4" max="4" width="11" style="1" customWidth="1"/>
    <col min="5" max="5" width="17.5703125" style="1" customWidth="1"/>
    <col min="6" max="6" width="27.140625" style="1" customWidth="1"/>
    <col min="7" max="7" width="15.28515625" style="32" customWidth="1"/>
    <col min="8" max="8" width="15.140625" style="18" customWidth="1"/>
    <col min="9" max="9" width="14.7109375" style="1" customWidth="1"/>
    <col min="10" max="10" width="15.140625" style="1" customWidth="1"/>
    <col min="11" max="11" width="15" style="77" customWidth="1"/>
    <col min="12" max="12" width="13.28515625" style="32" customWidth="1"/>
    <col min="13" max="13" width="14.85546875" style="32" customWidth="1"/>
    <col min="14" max="14" width="29.85546875" style="1" customWidth="1"/>
    <col min="15" max="15" width="11.140625" style="1" customWidth="1"/>
    <col min="16" max="16" width="10.140625" style="1" customWidth="1"/>
    <col min="17" max="17" width="7.140625" style="1" customWidth="1"/>
    <col min="18" max="19" width="7.42578125" style="1" customWidth="1"/>
    <col min="20" max="20" width="7.42578125" style="15" customWidth="1"/>
    <col min="21" max="22" width="7.42578125" style="1" customWidth="1"/>
    <col min="23" max="16384" width="9.140625" style="1"/>
  </cols>
  <sheetData>
    <row r="1" spans="1:22">
      <c r="T1" s="119" t="s">
        <v>111</v>
      </c>
      <c r="U1" s="119"/>
      <c r="V1" s="119"/>
    </row>
    <row r="2" spans="1:22">
      <c r="N2" s="119" t="s">
        <v>101</v>
      </c>
      <c r="O2" s="119"/>
      <c r="P2" s="119"/>
      <c r="Q2" s="119"/>
      <c r="R2" s="119"/>
      <c r="S2" s="119"/>
      <c r="T2" s="119"/>
      <c r="U2" s="119"/>
      <c r="V2" s="119"/>
    </row>
    <row r="3" spans="1:22">
      <c r="J3" s="119" t="s">
        <v>102</v>
      </c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</row>
    <row r="4" spans="1:22">
      <c r="K4" s="119" t="s">
        <v>103</v>
      </c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</row>
    <row r="5" spans="1:22">
      <c r="A5" s="205" t="s">
        <v>31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</row>
    <row r="6" spans="1:22">
      <c r="A6" s="205" t="s">
        <v>35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</row>
    <row r="7" spans="1:22">
      <c r="A7" s="206" t="s">
        <v>83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</row>
    <row r="8" spans="1:22">
      <c r="A8" s="207" t="s">
        <v>36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</row>
    <row r="9" spans="1:22">
      <c r="A9" s="209"/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</row>
    <row r="10" spans="1:22">
      <c r="A10" s="155" t="s">
        <v>14</v>
      </c>
      <c r="B10" s="155" t="s">
        <v>16</v>
      </c>
      <c r="C10" s="155" t="s">
        <v>17</v>
      </c>
      <c r="D10" s="155"/>
      <c r="E10" s="155" t="s">
        <v>32</v>
      </c>
      <c r="F10" s="153" t="s">
        <v>18</v>
      </c>
      <c r="G10" s="154"/>
      <c r="H10" s="154"/>
      <c r="I10" s="154"/>
      <c r="J10" s="154"/>
      <c r="K10" s="154"/>
      <c r="L10" s="154"/>
      <c r="M10" s="154"/>
      <c r="N10" s="155" t="s">
        <v>19</v>
      </c>
      <c r="O10" s="155"/>
      <c r="P10" s="155"/>
      <c r="Q10" s="155"/>
      <c r="R10" s="155"/>
      <c r="S10" s="155"/>
      <c r="T10" s="155"/>
      <c r="U10" s="155"/>
      <c r="V10" s="155"/>
    </row>
    <row r="11" spans="1:22" ht="18" customHeight="1">
      <c r="A11" s="155"/>
      <c r="B11" s="155"/>
      <c r="C11" s="155" t="s">
        <v>20</v>
      </c>
      <c r="D11" s="155" t="s">
        <v>21</v>
      </c>
      <c r="E11" s="155"/>
      <c r="F11" s="155" t="s">
        <v>22</v>
      </c>
      <c r="G11" s="153" t="s">
        <v>23</v>
      </c>
      <c r="H11" s="154"/>
      <c r="I11" s="154"/>
      <c r="J11" s="154"/>
      <c r="K11" s="154"/>
      <c r="L11" s="154"/>
      <c r="M11" s="154"/>
      <c r="N11" s="155"/>
      <c r="O11" s="155"/>
      <c r="P11" s="155"/>
      <c r="Q11" s="155"/>
      <c r="R11" s="155"/>
      <c r="S11" s="155"/>
      <c r="T11" s="155"/>
      <c r="U11" s="155"/>
      <c r="V11" s="155"/>
    </row>
    <row r="12" spans="1:22" ht="45.75" customHeight="1">
      <c r="A12" s="155"/>
      <c r="B12" s="155"/>
      <c r="C12" s="155"/>
      <c r="D12" s="155"/>
      <c r="E12" s="155"/>
      <c r="F12" s="155"/>
      <c r="G12" s="208" t="s">
        <v>24</v>
      </c>
      <c r="H12" s="153" t="s">
        <v>87</v>
      </c>
      <c r="I12" s="154"/>
      <c r="J12" s="154"/>
      <c r="K12" s="154"/>
      <c r="L12" s="154"/>
      <c r="M12" s="154"/>
      <c r="N12" s="110" t="s">
        <v>25</v>
      </c>
      <c r="O12" s="155" t="s">
        <v>15</v>
      </c>
      <c r="P12" s="153" t="s">
        <v>87</v>
      </c>
      <c r="Q12" s="154"/>
      <c r="R12" s="154"/>
      <c r="S12" s="154"/>
      <c r="T12" s="154"/>
      <c r="U12" s="154"/>
      <c r="V12" s="154"/>
    </row>
    <row r="13" spans="1:22" ht="18" customHeight="1">
      <c r="A13" s="155"/>
      <c r="B13" s="155"/>
      <c r="C13" s="155"/>
      <c r="D13" s="155"/>
      <c r="E13" s="155"/>
      <c r="F13" s="155"/>
      <c r="G13" s="208"/>
      <c r="H13" s="210" t="s">
        <v>85</v>
      </c>
      <c r="I13" s="210" t="s">
        <v>88</v>
      </c>
      <c r="J13" s="210" t="s">
        <v>112</v>
      </c>
      <c r="K13" s="210" t="s">
        <v>113</v>
      </c>
      <c r="L13" s="210" t="s">
        <v>122</v>
      </c>
      <c r="M13" s="210" t="s">
        <v>122</v>
      </c>
      <c r="N13" s="110"/>
      <c r="O13" s="155"/>
      <c r="P13" s="4" t="s">
        <v>24</v>
      </c>
      <c r="Q13" s="155"/>
      <c r="R13" s="155"/>
      <c r="S13" s="155"/>
      <c r="T13" s="155"/>
      <c r="U13" s="155"/>
      <c r="V13" s="155"/>
    </row>
    <row r="14" spans="1:22">
      <c r="A14" s="155"/>
      <c r="B14" s="155"/>
      <c r="C14" s="155"/>
      <c r="D14" s="155"/>
      <c r="E14" s="155"/>
      <c r="F14" s="155"/>
      <c r="G14" s="208"/>
      <c r="H14" s="211"/>
      <c r="I14" s="211"/>
      <c r="J14" s="211"/>
      <c r="K14" s="211"/>
      <c r="L14" s="211"/>
      <c r="M14" s="211"/>
      <c r="N14" s="110"/>
      <c r="O14" s="155"/>
      <c r="P14" s="5" t="s">
        <v>26</v>
      </c>
      <c r="Q14" s="46">
        <v>2022</v>
      </c>
      <c r="R14" s="46">
        <v>2023</v>
      </c>
      <c r="S14" s="27">
        <v>2024</v>
      </c>
      <c r="T14" s="80">
        <v>2025</v>
      </c>
      <c r="U14" s="46">
        <v>2027</v>
      </c>
      <c r="V14" s="52">
        <v>2027</v>
      </c>
    </row>
    <row r="15" spans="1:22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7">
        <v>7</v>
      </c>
      <c r="H15" s="17">
        <v>8</v>
      </c>
      <c r="I15" s="20">
        <v>9</v>
      </c>
      <c r="J15" s="92">
        <v>10</v>
      </c>
      <c r="K15" s="78">
        <v>11</v>
      </c>
      <c r="L15" s="37">
        <v>12</v>
      </c>
      <c r="M15" s="37">
        <v>13</v>
      </c>
      <c r="N15" s="3">
        <v>16</v>
      </c>
      <c r="O15" s="3">
        <v>17</v>
      </c>
      <c r="P15" s="3">
        <v>18</v>
      </c>
      <c r="Q15" s="16">
        <v>19</v>
      </c>
      <c r="R15" s="20">
        <v>20</v>
      </c>
      <c r="S15" s="73">
        <v>21</v>
      </c>
      <c r="T15" s="82">
        <v>22</v>
      </c>
      <c r="U15" s="43">
        <v>23</v>
      </c>
      <c r="V15" s="51">
        <v>24</v>
      </c>
    </row>
    <row r="16" spans="1:22" ht="56.45" customHeight="1">
      <c r="A16" s="204" t="s">
        <v>72</v>
      </c>
      <c r="B16" s="204"/>
      <c r="C16" s="153" t="s">
        <v>71</v>
      </c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</row>
    <row r="17" spans="1:22" ht="34.9" customHeight="1">
      <c r="A17" s="176" t="s">
        <v>73</v>
      </c>
      <c r="B17" s="176"/>
      <c r="C17" s="153" t="s">
        <v>89</v>
      </c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</row>
    <row r="18" spans="1:22" ht="66.599999999999994" customHeight="1">
      <c r="A18" s="176" t="s">
        <v>75</v>
      </c>
      <c r="B18" s="176"/>
      <c r="C18" s="153" t="s">
        <v>74</v>
      </c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</row>
    <row r="19" spans="1:22" ht="31.5">
      <c r="A19" s="190"/>
      <c r="B19" s="176" t="s">
        <v>55</v>
      </c>
      <c r="C19" s="155">
        <v>2022</v>
      </c>
      <c r="D19" s="155">
        <v>2027</v>
      </c>
      <c r="E19" s="103" t="s">
        <v>37</v>
      </c>
      <c r="F19" s="2" t="s">
        <v>28</v>
      </c>
      <c r="G19" s="28">
        <f>H19+I19+J19+K19+L19</f>
        <v>479960.48000000004</v>
      </c>
      <c r="H19" s="88">
        <f>H22</f>
        <v>194384.2</v>
      </c>
      <c r="I19" s="88">
        <f t="shared" ref="I19:M19" si="0">I22</f>
        <v>105705.2</v>
      </c>
      <c r="J19" s="88">
        <f t="shared" si="0"/>
        <v>70563.08</v>
      </c>
      <c r="K19" s="88">
        <f t="shared" si="0"/>
        <v>54654</v>
      </c>
      <c r="L19" s="88">
        <f t="shared" si="0"/>
        <v>54654</v>
      </c>
      <c r="M19" s="88">
        <f t="shared" si="0"/>
        <v>54654</v>
      </c>
      <c r="N19" s="93" t="s">
        <v>27</v>
      </c>
      <c r="O19" s="93" t="s">
        <v>27</v>
      </c>
      <c r="P19" s="93" t="s">
        <v>27</v>
      </c>
      <c r="Q19" s="93" t="s">
        <v>27</v>
      </c>
      <c r="R19" s="93" t="s">
        <v>27</v>
      </c>
      <c r="S19" s="93" t="s">
        <v>27</v>
      </c>
      <c r="T19" s="96" t="s">
        <v>27</v>
      </c>
      <c r="U19" s="93" t="s">
        <v>27</v>
      </c>
      <c r="V19" s="93" t="s">
        <v>27</v>
      </c>
    </row>
    <row r="20" spans="1:22" ht="78.75">
      <c r="A20" s="190"/>
      <c r="B20" s="176"/>
      <c r="C20" s="155"/>
      <c r="D20" s="155"/>
      <c r="E20" s="103"/>
      <c r="F20" s="2" t="s">
        <v>33</v>
      </c>
      <c r="G20" s="28">
        <f>H20+I20+J20+K20+L20+M20</f>
        <v>373981.24</v>
      </c>
      <c r="H20" s="88">
        <f>H23</f>
        <v>72320.959999999992</v>
      </c>
      <c r="I20" s="88">
        <f t="shared" ref="I20:M20" si="1">I23</f>
        <v>93115.199999999997</v>
      </c>
      <c r="J20" s="88">
        <f t="shared" si="1"/>
        <v>44583.08</v>
      </c>
      <c r="K20" s="88">
        <f t="shared" si="1"/>
        <v>54654</v>
      </c>
      <c r="L20" s="88">
        <f t="shared" si="1"/>
        <v>54654</v>
      </c>
      <c r="M20" s="88">
        <f t="shared" si="1"/>
        <v>54654</v>
      </c>
      <c r="N20" s="94"/>
      <c r="O20" s="94"/>
      <c r="P20" s="94"/>
      <c r="Q20" s="94"/>
      <c r="R20" s="94"/>
      <c r="S20" s="94"/>
      <c r="T20" s="97"/>
      <c r="U20" s="94"/>
      <c r="V20" s="94"/>
    </row>
    <row r="21" spans="1:22" ht="47.25">
      <c r="A21" s="190"/>
      <c r="B21" s="176"/>
      <c r="C21" s="155"/>
      <c r="D21" s="155"/>
      <c r="E21" s="103"/>
      <c r="F21" s="2" t="s">
        <v>34</v>
      </c>
      <c r="G21" s="28">
        <f t="shared" ref="G21:G36" si="2">H21+I21+J21+K21+L21+M21</f>
        <v>160633.24</v>
      </c>
      <c r="H21" s="88">
        <f>H24</f>
        <v>122063.24</v>
      </c>
      <c r="I21" s="88">
        <f t="shared" ref="I21:M21" si="3">I24</f>
        <v>12590</v>
      </c>
      <c r="J21" s="88">
        <f t="shared" si="3"/>
        <v>25980</v>
      </c>
      <c r="K21" s="88">
        <f t="shared" si="3"/>
        <v>0</v>
      </c>
      <c r="L21" s="88">
        <f t="shared" si="3"/>
        <v>0</v>
      </c>
      <c r="M21" s="88">
        <f>M24</f>
        <v>0</v>
      </c>
      <c r="N21" s="95"/>
      <c r="O21" s="95"/>
      <c r="P21" s="95"/>
      <c r="Q21" s="95"/>
      <c r="R21" s="95"/>
      <c r="S21" s="95"/>
      <c r="T21" s="98"/>
      <c r="U21" s="95"/>
      <c r="V21" s="95"/>
    </row>
    <row r="22" spans="1:22" ht="31.5">
      <c r="A22" s="190"/>
      <c r="B22" s="176" t="s">
        <v>38</v>
      </c>
      <c r="C22" s="155">
        <v>2022</v>
      </c>
      <c r="D22" s="155">
        <v>2027</v>
      </c>
      <c r="E22" s="103" t="s">
        <v>37</v>
      </c>
      <c r="F22" s="2" t="s">
        <v>28</v>
      </c>
      <c r="G22" s="28">
        <f t="shared" si="2"/>
        <v>534614.48</v>
      </c>
      <c r="H22" s="88">
        <f t="shared" ref="H22" si="4">H25+H28+H31+H34</f>
        <v>194384.2</v>
      </c>
      <c r="I22" s="88">
        <f>I25+I28+I31+I34</f>
        <v>105705.2</v>
      </c>
      <c r="J22" s="88">
        <f t="shared" ref="J22:M22" si="5">J25+J28+J31+J34</f>
        <v>70563.08</v>
      </c>
      <c r="K22" s="88">
        <f t="shared" si="5"/>
        <v>54654</v>
      </c>
      <c r="L22" s="88">
        <f t="shared" si="5"/>
        <v>54654</v>
      </c>
      <c r="M22" s="88">
        <f t="shared" si="5"/>
        <v>54654</v>
      </c>
      <c r="N22" s="93" t="s">
        <v>27</v>
      </c>
      <c r="O22" s="93" t="s">
        <v>27</v>
      </c>
      <c r="P22" s="93" t="s">
        <v>27</v>
      </c>
      <c r="Q22" s="93" t="s">
        <v>27</v>
      </c>
      <c r="R22" s="93" t="s">
        <v>27</v>
      </c>
      <c r="S22" s="93" t="s">
        <v>27</v>
      </c>
      <c r="T22" s="96" t="s">
        <v>27</v>
      </c>
      <c r="U22" s="93" t="s">
        <v>27</v>
      </c>
      <c r="V22" s="93" t="s">
        <v>27</v>
      </c>
    </row>
    <row r="23" spans="1:22" ht="50.25" customHeight="1">
      <c r="A23" s="190"/>
      <c r="B23" s="176"/>
      <c r="C23" s="155"/>
      <c r="D23" s="155"/>
      <c r="E23" s="103"/>
      <c r="F23" s="2" t="s">
        <v>33</v>
      </c>
      <c r="G23" s="28">
        <f t="shared" si="2"/>
        <v>373981.24</v>
      </c>
      <c r="H23" s="88">
        <f>H26+H29+H32</f>
        <v>72320.959999999992</v>
      </c>
      <c r="I23" s="88">
        <f t="shared" ref="I23:M23" si="6">I26+I29+I32</f>
        <v>93115.199999999997</v>
      </c>
      <c r="J23" s="88">
        <f t="shared" si="6"/>
        <v>44583.08</v>
      </c>
      <c r="K23" s="88">
        <f t="shared" si="6"/>
        <v>54654</v>
      </c>
      <c r="L23" s="88">
        <f t="shared" si="6"/>
        <v>54654</v>
      </c>
      <c r="M23" s="88">
        <f t="shared" si="6"/>
        <v>54654</v>
      </c>
      <c r="N23" s="94"/>
      <c r="O23" s="94"/>
      <c r="P23" s="94"/>
      <c r="Q23" s="94"/>
      <c r="R23" s="94"/>
      <c r="S23" s="94"/>
      <c r="T23" s="97"/>
      <c r="U23" s="94"/>
      <c r="V23" s="94"/>
    </row>
    <row r="24" spans="1:22" ht="47.25">
      <c r="A24" s="190"/>
      <c r="B24" s="176"/>
      <c r="C24" s="155"/>
      <c r="D24" s="155"/>
      <c r="E24" s="103"/>
      <c r="F24" s="2" t="s">
        <v>34</v>
      </c>
      <c r="G24" s="28">
        <f t="shared" si="2"/>
        <v>160633.24</v>
      </c>
      <c r="H24" s="88">
        <f t="shared" ref="H24:M24" si="7">H27+H30+H36</f>
        <v>122063.24</v>
      </c>
      <c r="I24" s="88">
        <f t="shared" si="7"/>
        <v>12590</v>
      </c>
      <c r="J24" s="88">
        <f t="shared" si="7"/>
        <v>25980</v>
      </c>
      <c r="K24" s="88">
        <f t="shared" si="7"/>
        <v>0</v>
      </c>
      <c r="L24" s="88">
        <f t="shared" si="7"/>
        <v>0</v>
      </c>
      <c r="M24" s="88">
        <f t="shared" si="7"/>
        <v>0</v>
      </c>
      <c r="N24" s="95"/>
      <c r="O24" s="95"/>
      <c r="P24" s="95"/>
      <c r="Q24" s="95"/>
      <c r="R24" s="95"/>
      <c r="S24" s="95"/>
      <c r="T24" s="98"/>
      <c r="U24" s="95"/>
      <c r="V24" s="95"/>
    </row>
    <row r="25" spans="1:22" ht="18.75" customHeight="1">
      <c r="A25" s="101"/>
      <c r="B25" s="8" t="s">
        <v>7</v>
      </c>
      <c r="C25" s="155">
        <v>2022</v>
      </c>
      <c r="D25" s="184">
        <v>2027</v>
      </c>
      <c r="E25" s="103" t="s">
        <v>37</v>
      </c>
      <c r="F25" s="6" t="s">
        <v>28</v>
      </c>
      <c r="G25" s="28">
        <f t="shared" si="2"/>
        <v>310170.81</v>
      </c>
      <c r="H25" s="89">
        <f>H26+H27</f>
        <v>146208.81</v>
      </c>
      <c r="I25" s="89">
        <f t="shared" ref="I25:K25" si="8">I26+I27</f>
        <v>0</v>
      </c>
      <c r="J25" s="89">
        <f t="shared" si="8"/>
        <v>0</v>
      </c>
      <c r="K25" s="89">
        <f t="shared" si="8"/>
        <v>54654</v>
      </c>
      <c r="L25" s="89">
        <f t="shared" ref="L25:M25" si="9">L26+L27</f>
        <v>54654</v>
      </c>
      <c r="M25" s="89">
        <f t="shared" si="9"/>
        <v>54654</v>
      </c>
      <c r="N25" s="104" t="s">
        <v>104</v>
      </c>
      <c r="O25" s="105" t="s">
        <v>105</v>
      </c>
      <c r="P25" s="118">
        <v>8</v>
      </c>
      <c r="Q25" s="115">
        <v>8</v>
      </c>
      <c r="R25" s="115">
        <v>8</v>
      </c>
      <c r="S25" s="115">
        <v>8</v>
      </c>
      <c r="T25" s="112">
        <v>8</v>
      </c>
      <c r="U25" s="115">
        <v>8</v>
      </c>
      <c r="V25" s="115">
        <v>8</v>
      </c>
    </row>
    <row r="26" spans="1:22" ht="51" customHeight="1">
      <c r="A26" s="101"/>
      <c r="B26" s="99" t="s">
        <v>90</v>
      </c>
      <c r="C26" s="155"/>
      <c r="D26" s="185"/>
      <c r="E26" s="103"/>
      <c r="F26" s="7" t="s">
        <v>4</v>
      </c>
      <c r="G26" s="28">
        <f t="shared" si="2"/>
        <v>200697.57</v>
      </c>
      <c r="H26" s="89">
        <v>36735.57</v>
      </c>
      <c r="I26" s="89">
        <v>0</v>
      </c>
      <c r="J26" s="89">
        <v>0</v>
      </c>
      <c r="K26" s="88">
        <v>54654</v>
      </c>
      <c r="L26" s="89">
        <v>54654</v>
      </c>
      <c r="M26" s="89">
        <v>54654</v>
      </c>
      <c r="N26" s="104"/>
      <c r="O26" s="105"/>
      <c r="P26" s="118"/>
      <c r="Q26" s="116"/>
      <c r="R26" s="116"/>
      <c r="S26" s="116"/>
      <c r="T26" s="113"/>
      <c r="U26" s="116"/>
      <c r="V26" s="116"/>
    </row>
    <row r="27" spans="1:22" ht="51" customHeight="1">
      <c r="A27" s="101"/>
      <c r="B27" s="100"/>
      <c r="C27" s="155"/>
      <c r="D27" s="186"/>
      <c r="E27" s="103"/>
      <c r="F27" s="7" t="s">
        <v>5</v>
      </c>
      <c r="G27" s="28">
        <f t="shared" si="2"/>
        <v>109473.24</v>
      </c>
      <c r="H27" s="88">
        <v>109473.24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104"/>
      <c r="O27" s="105"/>
      <c r="P27" s="118"/>
      <c r="Q27" s="117"/>
      <c r="R27" s="117"/>
      <c r="S27" s="117"/>
      <c r="T27" s="114"/>
      <c r="U27" s="117"/>
      <c r="V27" s="117"/>
    </row>
    <row r="28" spans="1:22" ht="18.75" customHeight="1">
      <c r="A28" s="101"/>
      <c r="B28" s="8" t="s">
        <v>8</v>
      </c>
      <c r="C28" s="102">
        <v>2022</v>
      </c>
      <c r="D28" s="102">
        <v>2027</v>
      </c>
      <c r="E28" s="103" t="s">
        <v>37</v>
      </c>
      <c r="F28" s="6" t="s">
        <v>28</v>
      </c>
      <c r="G28" s="28">
        <f t="shared" si="2"/>
        <v>117192.31999999999</v>
      </c>
      <c r="H28" s="89">
        <f>H29+H30</f>
        <v>35585.39</v>
      </c>
      <c r="I28" s="89">
        <f t="shared" ref="I28:M28" si="10">I29+I30</f>
        <v>37023.85</v>
      </c>
      <c r="J28" s="89">
        <f t="shared" si="10"/>
        <v>44583.08</v>
      </c>
      <c r="K28" s="89">
        <f t="shared" si="10"/>
        <v>0</v>
      </c>
      <c r="L28" s="89">
        <f t="shared" si="10"/>
        <v>0</v>
      </c>
      <c r="M28" s="89">
        <f t="shared" si="10"/>
        <v>0</v>
      </c>
      <c r="N28" s="104" t="s">
        <v>108</v>
      </c>
      <c r="O28" s="105" t="s">
        <v>105</v>
      </c>
      <c r="P28" s="102">
        <v>12</v>
      </c>
      <c r="Q28" s="93">
        <v>15</v>
      </c>
      <c r="R28" s="93">
        <v>15</v>
      </c>
      <c r="S28" s="93">
        <v>15</v>
      </c>
      <c r="T28" s="96">
        <v>15</v>
      </c>
      <c r="U28" s="93">
        <v>15</v>
      </c>
      <c r="V28" s="93">
        <v>15</v>
      </c>
    </row>
    <row r="29" spans="1:22" ht="51" customHeight="1">
      <c r="A29" s="101"/>
      <c r="B29" s="99" t="s">
        <v>91</v>
      </c>
      <c r="C29" s="102"/>
      <c r="D29" s="102"/>
      <c r="E29" s="103"/>
      <c r="F29" s="7" t="s">
        <v>4</v>
      </c>
      <c r="G29" s="28">
        <f t="shared" si="2"/>
        <v>117192.31999999999</v>
      </c>
      <c r="H29" s="89">
        <v>35585.39</v>
      </c>
      <c r="I29" s="89">
        <v>37023.85</v>
      </c>
      <c r="J29" s="89">
        <v>44583.08</v>
      </c>
      <c r="K29" s="89">
        <v>0</v>
      </c>
      <c r="L29" s="89">
        <v>0</v>
      </c>
      <c r="M29" s="89">
        <v>0</v>
      </c>
      <c r="N29" s="104"/>
      <c r="O29" s="105"/>
      <c r="P29" s="102"/>
      <c r="Q29" s="94"/>
      <c r="R29" s="94"/>
      <c r="S29" s="94"/>
      <c r="T29" s="97"/>
      <c r="U29" s="94"/>
      <c r="V29" s="94"/>
    </row>
    <row r="30" spans="1:22" ht="52.15" customHeight="1">
      <c r="A30" s="101"/>
      <c r="B30" s="100"/>
      <c r="C30" s="102"/>
      <c r="D30" s="102"/>
      <c r="E30" s="103"/>
      <c r="F30" s="7" t="s">
        <v>5</v>
      </c>
      <c r="G30" s="28">
        <f t="shared" si="2"/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9">
        <v>0</v>
      </c>
      <c r="N30" s="104"/>
      <c r="O30" s="105"/>
      <c r="P30" s="102"/>
      <c r="Q30" s="95"/>
      <c r="R30" s="95"/>
      <c r="S30" s="95"/>
      <c r="T30" s="98"/>
      <c r="U30" s="95"/>
      <c r="V30" s="95"/>
    </row>
    <row r="31" spans="1:22" ht="44.45" customHeight="1">
      <c r="A31" s="181"/>
      <c r="B31" s="8" t="s">
        <v>9</v>
      </c>
      <c r="C31" s="184">
        <v>2022</v>
      </c>
      <c r="D31" s="184">
        <v>2027</v>
      </c>
      <c r="E31" s="187" t="s">
        <v>37</v>
      </c>
      <c r="F31" s="6" t="s">
        <v>28</v>
      </c>
      <c r="G31" s="28">
        <f t="shared" si="2"/>
        <v>56091.35</v>
      </c>
      <c r="H31" s="89">
        <f t="shared" ref="H31:L31" si="11">H32+H33</f>
        <v>0</v>
      </c>
      <c r="I31" s="89">
        <f t="shared" si="11"/>
        <v>56091.35</v>
      </c>
      <c r="J31" s="89">
        <f t="shared" si="11"/>
        <v>0</v>
      </c>
      <c r="K31" s="89">
        <f t="shared" si="11"/>
        <v>0</v>
      </c>
      <c r="L31" s="89">
        <f t="shared" si="11"/>
        <v>0</v>
      </c>
      <c r="M31" s="89">
        <v>0</v>
      </c>
      <c r="N31" s="55" t="s">
        <v>104</v>
      </c>
      <c r="O31" s="56" t="s">
        <v>105</v>
      </c>
      <c r="P31" s="56">
        <v>1</v>
      </c>
      <c r="Q31" s="53">
        <v>1</v>
      </c>
      <c r="R31" s="53">
        <v>1</v>
      </c>
      <c r="S31" s="62">
        <v>1</v>
      </c>
      <c r="T31" s="64">
        <v>1</v>
      </c>
      <c r="U31" s="53">
        <v>1</v>
      </c>
      <c r="V31" s="53">
        <v>1</v>
      </c>
    </row>
    <row r="32" spans="1:22" ht="78" customHeight="1">
      <c r="A32" s="182"/>
      <c r="B32" s="57" t="s">
        <v>92</v>
      </c>
      <c r="C32" s="185"/>
      <c r="D32" s="185"/>
      <c r="E32" s="188"/>
      <c r="F32" s="7" t="s">
        <v>4</v>
      </c>
      <c r="G32" s="28">
        <f t="shared" si="2"/>
        <v>56091.35</v>
      </c>
      <c r="H32" s="89">
        <v>0</v>
      </c>
      <c r="I32" s="89">
        <v>56091.35</v>
      </c>
      <c r="J32" s="89">
        <v>0</v>
      </c>
      <c r="K32" s="88">
        <v>0</v>
      </c>
      <c r="L32" s="89">
        <v>0</v>
      </c>
      <c r="M32" s="89">
        <v>0</v>
      </c>
      <c r="N32" s="55"/>
      <c r="O32" s="56"/>
      <c r="P32" s="56"/>
      <c r="Q32" s="54"/>
      <c r="R32" s="54"/>
      <c r="S32" s="63"/>
      <c r="T32" s="65"/>
      <c r="U32" s="54"/>
      <c r="V32" s="54"/>
    </row>
    <row r="33" spans="1:22" ht="43.9" customHeight="1">
      <c r="A33" s="183"/>
      <c r="B33" s="57"/>
      <c r="C33" s="186"/>
      <c r="D33" s="186"/>
      <c r="E33" s="189"/>
      <c r="F33" s="7" t="s">
        <v>5</v>
      </c>
      <c r="G33" s="28">
        <f t="shared" si="2"/>
        <v>0</v>
      </c>
      <c r="H33" s="89">
        <v>0</v>
      </c>
      <c r="I33" s="89">
        <v>0</v>
      </c>
      <c r="J33" s="89">
        <v>0</v>
      </c>
      <c r="K33" s="88">
        <v>0</v>
      </c>
      <c r="L33" s="89">
        <v>0</v>
      </c>
      <c r="M33" s="89">
        <v>0</v>
      </c>
      <c r="N33" s="55"/>
      <c r="O33" s="56"/>
      <c r="P33" s="56"/>
      <c r="Q33" s="54"/>
      <c r="R33" s="54"/>
      <c r="S33" s="63"/>
      <c r="T33" s="65"/>
      <c r="U33" s="54"/>
      <c r="V33" s="54"/>
    </row>
    <row r="34" spans="1:22" ht="18.75" customHeight="1">
      <c r="A34" s="101"/>
      <c r="B34" s="8" t="s">
        <v>114</v>
      </c>
      <c r="C34" s="102">
        <v>2022</v>
      </c>
      <c r="D34" s="102">
        <v>2027</v>
      </c>
      <c r="E34" s="103" t="s">
        <v>37</v>
      </c>
      <c r="F34" s="6" t="s">
        <v>28</v>
      </c>
      <c r="G34" s="28">
        <f t="shared" si="2"/>
        <v>51160</v>
      </c>
      <c r="H34" s="89">
        <f t="shared" ref="H34:J34" si="12">H35+H36</f>
        <v>12590</v>
      </c>
      <c r="I34" s="89">
        <f t="shared" si="12"/>
        <v>12590</v>
      </c>
      <c r="J34" s="89">
        <f t="shared" si="12"/>
        <v>25980</v>
      </c>
      <c r="K34" s="88"/>
      <c r="L34" s="89">
        <f t="shared" ref="L34" si="13">L35+L36</f>
        <v>0</v>
      </c>
      <c r="M34" s="89">
        <v>0</v>
      </c>
      <c r="N34" s="104" t="s">
        <v>108</v>
      </c>
      <c r="O34" s="105" t="s">
        <v>105</v>
      </c>
      <c r="P34" s="102">
        <v>12</v>
      </c>
      <c r="Q34" s="93">
        <v>15</v>
      </c>
      <c r="R34" s="93">
        <v>15</v>
      </c>
      <c r="S34" s="93">
        <v>15</v>
      </c>
      <c r="T34" s="96">
        <v>15</v>
      </c>
      <c r="U34" s="93">
        <v>15</v>
      </c>
      <c r="V34" s="93">
        <v>15</v>
      </c>
    </row>
    <row r="35" spans="1:22" ht="51" customHeight="1">
      <c r="A35" s="101"/>
      <c r="B35" s="99" t="s">
        <v>118</v>
      </c>
      <c r="C35" s="102"/>
      <c r="D35" s="102"/>
      <c r="E35" s="103"/>
      <c r="F35" s="7" t="s">
        <v>4</v>
      </c>
      <c r="G35" s="28">
        <f t="shared" si="2"/>
        <v>0</v>
      </c>
      <c r="H35" s="89">
        <v>0</v>
      </c>
      <c r="I35" s="89">
        <v>0</v>
      </c>
      <c r="J35" s="89">
        <v>0</v>
      </c>
      <c r="K35" s="88">
        <v>0</v>
      </c>
      <c r="L35" s="89">
        <v>0</v>
      </c>
      <c r="M35" s="89">
        <v>0</v>
      </c>
      <c r="N35" s="104"/>
      <c r="O35" s="105"/>
      <c r="P35" s="102"/>
      <c r="Q35" s="94"/>
      <c r="R35" s="94"/>
      <c r="S35" s="94"/>
      <c r="T35" s="97"/>
      <c r="U35" s="94"/>
      <c r="V35" s="94"/>
    </row>
    <row r="36" spans="1:22" ht="33.75" customHeight="1">
      <c r="A36" s="101"/>
      <c r="B36" s="100"/>
      <c r="C36" s="102"/>
      <c r="D36" s="102"/>
      <c r="E36" s="103"/>
      <c r="F36" s="7" t="s">
        <v>5</v>
      </c>
      <c r="G36" s="28">
        <f t="shared" si="2"/>
        <v>51160</v>
      </c>
      <c r="H36" s="88">
        <v>12590</v>
      </c>
      <c r="I36" s="88">
        <v>12590</v>
      </c>
      <c r="J36" s="88">
        <v>25980</v>
      </c>
      <c r="K36" s="88">
        <v>0</v>
      </c>
      <c r="L36" s="88">
        <v>0</v>
      </c>
      <c r="M36" s="89">
        <v>0</v>
      </c>
      <c r="N36" s="104"/>
      <c r="O36" s="105"/>
      <c r="P36" s="102"/>
      <c r="Q36" s="95"/>
      <c r="R36" s="95"/>
      <c r="S36" s="95"/>
      <c r="T36" s="98"/>
      <c r="U36" s="95"/>
      <c r="V36" s="95"/>
    </row>
    <row r="37" spans="1:22" s="12" customFormat="1" ht="23.25" customHeight="1">
      <c r="A37" s="176" t="s">
        <v>29</v>
      </c>
      <c r="B37" s="176"/>
      <c r="C37" s="157"/>
      <c r="D37" s="157"/>
      <c r="E37" s="157"/>
      <c r="F37" s="10" t="s">
        <v>28</v>
      </c>
      <c r="G37" s="31">
        <f>H37+I37+J37+K37+L37+M37</f>
        <v>534614.48</v>
      </c>
      <c r="H37" s="90">
        <f>H19</f>
        <v>194384.2</v>
      </c>
      <c r="I37" s="90">
        <f t="shared" ref="I37:M37" si="14">I19</f>
        <v>105705.2</v>
      </c>
      <c r="J37" s="90">
        <f t="shared" si="14"/>
        <v>70563.08</v>
      </c>
      <c r="K37" s="90">
        <f t="shared" si="14"/>
        <v>54654</v>
      </c>
      <c r="L37" s="90">
        <f t="shared" si="14"/>
        <v>54654</v>
      </c>
      <c r="M37" s="90">
        <f t="shared" si="14"/>
        <v>54654</v>
      </c>
      <c r="N37" s="135" t="s">
        <v>27</v>
      </c>
      <c r="O37" s="135" t="s">
        <v>27</v>
      </c>
      <c r="P37" s="135" t="s">
        <v>27</v>
      </c>
      <c r="Q37" s="135" t="s">
        <v>116</v>
      </c>
      <c r="R37" s="135" t="s">
        <v>116</v>
      </c>
      <c r="S37" s="135" t="s">
        <v>116</v>
      </c>
      <c r="T37" s="141" t="s">
        <v>27</v>
      </c>
      <c r="U37" s="135" t="s">
        <v>27</v>
      </c>
      <c r="V37" s="135" t="s">
        <v>27</v>
      </c>
    </row>
    <row r="38" spans="1:22" s="12" customFormat="1" ht="49.5" customHeight="1">
      <c r="A38" s="176"/>
      <c r="B38" s="176"/>
      <c r="C38" s="157"/>
      <c r="D38" s="157"/>
      <c r="E38" s="157"/>
      <c r="F38" s="10" t="s">
        <v>33</v>
      </c>
      <c r="G38" s="31">
        <f>H38+I38+J38+K38+L38+M38</f>
        <v>373981.24</v>
      </c>
      <c r="H38" s="90">
        <f>H20</f>
        <v>72320.959999999992</v>
      </c>
      <c r="I38" s="90">
        <f t="shared" ref="I38:M38" si="15">I20</f>
        <v>93115.199999999997</v>
      </c>
      <c r="J38" s="90">
        <f t="shared" si="15"/>
        <v>44583.08</v>
      </c>
      <c r="K38" s="90">
        <f t="shared" si="15"/>
        <v>54654</v>
      </c>
      <c r="L38" s="90">
        <f t="shared" si="15"/>
        <v>54654</v>
      </c>
      <c r="M38" s="90">
        <f t="shared" si="15"/>
        <v>54654</v>
      </c>
      <c r="N38" s="136"/>
      <c r="O38" s="136"/>
      <c r="P38" s="136"/>
      <c r="Q38" s="136"/>
      <c r="R38" s="136"/>
      <c r="S38" s="136"/>
      <c r="T38" s="142"/>
      <c r="U38" s="136"/>
      <c r="V38" s="136"/>
    </row>
    <row r="39" spans="1:22" s="12" customFormat="1" ht="38.25" customHeight="1">
      <c r="A39" s="176"/>
      <c r="B39" s="176"/>
      <c r="C39" s="157"/>
      <c r="D39" s="157"/>
      <c r="E39" s="157"/>
      <c r="F39" s="10" t="s">
        <v>34</v>
      </c>
      <c r="G39" s="31">
        <f>H39+I39+J39+K39+L39+M39</f>
        <v>160633.24</v>
      </c>
      <c r="H39" s="90">
        <f>H21</f>
        <v>122063.24</v>
      </c>
      <c r="I39" s="90">
        <f t="shared" ref="I39:M39" si="16">I21</f>
        <v>12590</v>
      </c>
      <c r="J39" s="90">
        <f t="shared" si="16"/>
        <v>25980</v>
      </c>
      <c r="K39" s="90">
        <f t="shared" si="16"/>
        <v>0</v>
      </c>
      <c r="L39" s="90">
        <f t="shared" si="16"/>
        <v>0</v>
      </c>
      <c r="M39" s="90">
        <f t="shared" si="16"/>
        <v>0</v>
      </c>
      <c r="N39" s="137"/>
      <c r="O39" s="137"/>
      <c r="P39" s="137"/>
      <c r="Q39" s="137"/>
      <c r="R39" s="137"/>
      <c r="S39" s="137"/>
      <c r="T39" s="143"/>
      <c r="U39" s="137"/>
      <c r="V39" s="137"/>
    </row>
    <row r="40" spans="1:22" ht="69" customHeight="1">
      <c r="A40" s="176" t="s">
        <v>77</v>
      </c>
      <c r="B40" s="176"/>
      <c r="C40" s="153" t="s">
        <v>76</v>
      </c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</row>
    <row r="41" spans="1:22" ht="31.5">
      <c r="A41" s="190"/>
      <c r="B41" s="176" t="s">
        <v>56</v>
      </c>
      <c r="C41" s="155">
        <v>2022</v>
      </c>
      <c r="D41" s="155">
        <v>2027</v>
      </c>
      <c r="E41" s="103" t="s">
        <v>37</v>
      </c>
      <c r="F41" s="2" t="s">
        <v>28</v>
      </c>
      <c r="G41" s="28">
        <f>H41++I41+J41+K41+L41+M41</f>
        <v>603564.81000000006</v>
      </c>
      <c r="H41" s="84">
        <f>H42+H43</f>
        <v>83366.73</v>
      </c>
      <c r="I41" s="84">
        <f t="shared" ref="I41:M41" si="17">I42+I43</f>
        <v>91501.2</v>
      </c>
      <c r="J41" s="84">
        <f t="shared" si="17"/>
        <v>97618.559999999998</v>
      </c>
      <c r="K41" s="84">
        <f t="shared" si="17"/>
        <v>110359.44</v>
      </c>
      <c r="L41" s="84">
        <f t="shared" si="17"/>
        <v>110359.44</v>
      </c>
      <c r="M41" s="84">
        <f t="shared" si="17"/>
        <v>110359.44</v>
      </c>
      <c r="N41" s="93" t="s">
        <v>27</v>
      </c>
      <c r="O41" s="93" t="s">
        <v>27</v>
      </c>
      <c r="P41" s="93" t="s">
        <v>27</v>
      </c>
      <c r="Q41" s="93" t="s">
        <v>116</v>
      </c>
      <c r="R41" s="93" t="s">
        <v>116</v>
      </c>
      <c r="S41" s="93" t="s">
        <v>116</v>
      </c>
      <c r="T41" s="96" t="s">
        <v>27</v>
      </c>
      <c r="U41" s="93" t="s">
        <v>27</v>
      </c>
      <c r="V41" s="93" t="s">
        <v>27</v>
      </c>
    </row>
    <row r="42" spans="1:22" ht="48.75" customHeight="1">
      <c r="A42" s="190"/>
      <c r="B42" s="176"/>
      <c r="C42" s="155"/>
      <c r="D42" s="155"/>
      <c r="E42" s="103"/>
      <c r="F42" s="2" t="s">
        <v>33</v>
      </c>
      <c r="G42" s="28">
        <f t="shared" ref="G42:G52" si="18">H42++I42+J42+K42+L42+M42</f>
        <v>603564.81000000006</v>
      </c>
      <c r="H42" s="84">
        <f>H45</f>
        <v>83366.73</v>
      </c>
      <c r="I42" s="84">
        <f t="shared" ref="I42:M42" si="19">I45</f>
        <v>91501.2</v>
      </c>
      <c r="J42" s="84">
        <f t="shared" si="19"/>
        <v>97618.559999999998</v>
      </c>
      <c r="K42" s="84">
        <f t="shared" si="19"/>
        <v>110359.44</v>
      </c>
      <c r="L42" s="84">
        <f t="shared" si="19"/>
        <v>110359.44</v>
      </c>
      <c r="M42" s="84">
        <f t="shared" si="19"/>
        <v>110359.44</v>
      </c>
      <c r="N42" s="94"/>
      <c r="O42" s="94"/>
      <c r="P42" s="94"/>
      <c r="Q42" s="94"/>
      <c r="R42" s="94"/>
      <c r="S42" s="94"/>
      <c r="T42" s="97"/>
      <c r="U42" s="94"/>
      <c r="V42" s="94"/>
    </row>
    <row r="43" spans="1:22" ht="32.25" customHeight="1">
      <c r="A43" s="190"/>
      <c r="B43" s="176"/>
      <c r="C43" s="155"/>
      <c r="D43" s="155"/>
      <c r="E43" s="103"/>
      <c r="F43" s="2" t="s">
        <v>34</v>
      </c>
      <c r="G43" s="28">
        <f t="shared" si="18"/>
        <v>0</v>
      </c>
      <c r="H43" s="84">
        <v>0</v>
      </c>
      <c r="I43" s="84">
        <v>0</v>
      </c>
      <c r="J43" s="84">
        <v>0</v>
      </c>
      <c r="K43" s="84">
        <v>0</v>
      </c>
      <c r="L43" s="84">
        <v>0</v>
      </c>
      <c r="M43" s="84">
        <v>0</v>
      </c>
      <c r="N43" s="95"/>
      <c r="O43" s="95"/>
      <c r="P43" s="95"/>
      <c r="Q43" s="95"/>
      <c r="R43" s="95"/>
      <c r="S43" s="95"/>
      <c r="T43" s="98"/>
      <c r="U43" s="95"/>
      <c r="V43" s="95"/>
    </row>
    <row r="44" spans="1:22" ht="31.5">
      <c r="A44" s="190"/>
      <c r="B44" s="176" t="s">
        <v>99</v>
      </c>
      <c r="C44" s="155">
        <v>2022</v>
      </c>
      <c r="D44" s="155">
        <v>2027</v>
      </c>
      <c r="E44" s="103" t="s">
        <v>37</v>
      </c>
      <c r="F44" s="2" t="s">
        <v>28</v>
      </c>
      <c r="G44" s="28">
        <f t="shared" si="18"/>
        <v>603564.81000000006</v>
      </c>
      <c r="H44" s="84">
        <f>H45+H46</f>
        <v>83366.73</v>
      </c>
      <c r="I44" s="84">
        <f t="shared" ref="I44:M44" si="20">I45+I46</f>
        <v>91501.2</v>
      </c>
      <c r="J44" s="84">
        <f t="shared" si="20"/>
        <v>97618.559999999998</v>
      </c>
      <c r="K44" s="84">
        <f t="shared" si="20"/>
        <v>110359.44</v>
      </c>
      <c r="L44" s="84">
        <f t="shared" si="20"/>
        <v>110359.44</v>
      </c>
      <c r="M44" s="84">
        <f t="shared" si="20"/>
        <v>110359.44</v>
      </c>
      <c r="N44" s="93" t="s">
        <v>27</v>
      </c>
      <c r="O44" s="93" t="s">
        <v>27</v>
      </c>
      <c r="P44" s="93" t="s">
        <v>27</v>
      </c>
      <c r="Q44" s="93" t="s">
        <v>116</v>
      </c>
      <c r="R44" s="93" t="s">
        <v>116</v>
      </c>
      <c r="S44" s="93" t="s">
        <v>116</v>
      </c>
      <c r="T44" s="96" t="s">
        <v>27</v>
      </c>
      <c r="U44" s="93" t="s">
        <v>27</v>
      </c>
      <c r="V44" s="93" t="s">
        <v>27</v>
      </c>
    </row>
    <row r="45" spans="1:22" ht="48" customHeight="1">
      <c r="A45" s="190"/>
      <c r="B45" s="176"/>
      <c r="C45" s="155"/>
      <c r="D45" s="155"/>
      <c r="E45" s="103"/>
      <c r="F45" s="2" t="s">
        <v>33</v>
      </c>
      <c r="G45" s="28">
        <f t="shared" si="18"/>
        <v>603564.81000000006</v>
      </c>
      <c r="H45" s="84">
        <f>H48</f>
        <v>83366.73</v>
      </c>
      <c r="I45" s="84">
        <f t="shared" ref="I45:M45" si="21">I48</f>
        <v>91501.2</v>
      </c>
      <c r="J45" s="84">
        <f t="shared" si="21"/>
        <v>97618.559999999998</v>
      </c>
      <c r="K45" s="84">
        <f t="shared" si="21"/>
        <v>110359.44</v>
      </c>
      <c r="L45" s="84">
        <f t="shared" si="21"/>
        <v>110359.44</v>
      </c>
      <c r="M45" s="84">
        <f t="shared" si="21"/>
        <v>110359.44</v>
      </c>
      <c r="N45" s="94"/>
      <c r="O45" s="94"/>
      <c r="P45" s="94"/>
      <c r="Q45" s="94"/>
      <c r="R45" s="94"/>
      <c r="S45" s="94"/>
      <c r="T45" s="97"/>
      <c r="U45" s="94"/>
      <c r="V45" s="94"/>
    </row>
    <row r="46" spans="1:22" ht="47.25">
      <c r="A46" s="190"/>
      <c r="B46" s="176"/>
      <c r="C46" s="155"/>
      <c r="D46" s="155"/>
      <c r="E46" s="103"/>
      <c r="F46" s="2" t="s">
        <v>34</v>
      </c>
      <c r="G46" s="28">
        <f t="shared" si="18"/>
        <v>0</v>
      </c>
      <c r="H46" s="84">
        <v>0</v>
      </c>
      <c r="I46" s="84">
        <v>0</v>
      </c>
      <c r="J46" s="84">
        <v>0</v>
      </c>
      <c r="K46" s="84">
        <v>0</v>
      </c>
      <c r="L46" s="84">
        <v>0</v>
      </c>
      <c r="M46" s="81"/>
      <c r="N46" s="95"/>
      <c r="O46" s="95"/>
      <c r="P46" s="95"/>
      <c r="Q46" s="95"/>
      <c r="R46" s="95"/>
      <c r="S46" s="95"/>
      <c r="T46" s="98"/>
      <c r="U46" s="95"/>
      <c r="V46" s="95"/>
    </row>
    <row r="47" spans="1:22" ht="18.75" customHeight="1">
      <c r="A47" s="178"/>
      <c r="B47" s="8" t="s">
        <v>7</v>
      </c>
      <c r="C47" s="102">
        <v>2022</v>
      </c>
      <c r="D47" s="102">
        <v>2027</v>
      </c>
      <c r="E47" s="103" t="s">
        <v>37</v>
      </c>
      <c r="F47" s="6" t="s">
        <v>28</v>
      </c>
      <c r="G47" s="28">
        <f t="shared" si="18"/>
        <v>603564.81000000006</v>
      </c>
      <c r="H47" s="81">
        <f>H48+H49</f>
        <v>83366.73</v>
      </c>
      <c r="I47" s="81">
        <f t="shared" ref="I47:M47" si="22">I48+I49</f>
        <v>91501.2</v>
      </c>
      <c r="J47" s="91">
        <f t="shared" si="22"/>
        <v>97618.559999999998</v>
      </c>
      <c r="K47" s="81">
        <f t="shared" si="22"/>
        <v>110359.44</v>
      </c>
      <c r="L47" s="81">
        <f t="shared" si="22"/>
        <v>110359.44</v>
      </c>
      <c r="M47" s="81">
        <f t="shared" si="22"/>
        <v>110359.44</v>
      </c>
      <c r="N47" s="148" t="s">
        <v>62</v>
      </c>
      <c r="O47" s="156" t="s">
        <v>3</v>
      </c>
      <c r="P47" s="105">
        <v>1</v>
      </c>
      <c r="Q47" s="111">
        <v>1</v>
      </c>
      <c r="R47" s="111">
        <v>1</v>
      </c>
      <c r="S47" s="111">
        <v>1</v>
      </c>
      <c r="T47" s="139">
        <v>1</v>
      </c>
      <c r="U47" s="107">
        <v>1</v>
      </c>
      <c r="V47" s="111">
        <v>1</v>
      </c>
    </row>
    <row r="48" spans="1:22" ht="54" customHeight="1">
      <c r="A48" s="178"/>
      <c r="B48" s="99" t="s">
        <v>93</v>
      </c>
      <c r="C48" s="102"/>
      <c r="D48" s="102"/>
      <c r="E48" s="103"/>
      <c r="F48" s="7" t="s">
        <v>4</v>
      </c>
      <c r="G48" s="28">
        <f t="shared" si="18"/>
        <v>603564.81000000006</v>
      </c>
      <c r="H48" s="81">
        <v>83366.73</v>
      </c>
      <c r="I48" s="81">
        <v>91501.2</v>
      </c>
      <c r="J48" s="91">
        <v>97618.559999999998</v>
      </c>
      <c r="K48" s="81">
        <v>110359.44</v>
      </c>
      <c r="L48" s="81">
        <v>110359.44</v>
      </c>
      <c r="M48" s="81">
        <v>110359.44</v>
      </c>
      <c r="N48" s="149"/>
      <c r="O48" s="156"/>
      <c r="P48" s="105"/>
      <c r="Q48" s="111"/>
      <c r="R48" s="111"/>
      <c r="S48" s="111"/>
      <c r="T48" s="139"/>
      <c r="U48" s="108"/>
      <c r="V48" s="111"/>
    </row>
    <row r="49" spans="1:22" ht="47.45" customHeight="1">
      <c r="A49" s="178"/>
      <c r="B49" s="100"/>
      <c r="C49" s="102"/>
      <c r="D49" s="102"/>
      <c r="E49" s="103"/>
      <c r="F49" s="7" t="s">
        <v>5</v>
      </c>
      <c r="G49" s="28">
        <f t="shared" si="18"/>
        <v>0</v>
      </c>
      <c r="H49" s="84">
        <v>0</v>
      </c>
      <c r="I49" s="84">
        <v>0</v>
      </c>
      <c r="J49" s="84">
        <v>0</v>
      </c>
      <c r="K49" s="84">
        <v>0</v>
      </c>
      <c r="L49" s="84">
        <v>0</v>
      </c>
      <c r="M49" s="81">
        <v>0</v>
      </c>
      <c r="N49" s="150"/>
      <c r="O49" s="156"/>
      <c r="P49" s="105"/>
      <c r="Q49" s="111"/>
      <c r="R49" s="111"/>
      <c r="S49" s="111"/>
      <c r="T49" s="139"/>
      <c r="U49" s="109"/>
      <c r="V49" s="111"/>
    </row>
    <row r="50" spans="1:22" ht="31.5">
      <c r="A50" s="176" t="s">
        <v>11</v>
      </c>
      <c r="B50" s="176"/>
      <c r="C50" s="157"/>
      <c r="D50" s="157"/>
      <c r="E50" s="157"/>
      <c r="F50" s="10" t="s">
        <v>28</v>
      </c>
      <c r="G50" s="31">
        <f t="shared" si="18"/>
        <v>603564.81000000006</v>
      </c>
      <c r="H50" s="85">
        <f>H51+H52</f>
        <v>83366.73</v>
      </c>
      <c r="I50" s="85">
        <f t="shared" ref="I50:M50" si="23">I51+I52</f>
        <v>91501.2</v>
      </c>
      <c r="J50" s="85">
        <f t="shared" si="23"/>
        <v>97618.559999999998</v>
      </c>
      <c r="K50" s="85">
        <f t="shared" si="23"/>
        <v>110359.44</v>
      </c>
      <c r="L50" s="85">
        <f t="shared" si="23"/>
        <v>110359.44</v>
      </c>
      <c r="M50" s="85">
        <f t="shared" si="23"/>
        <v>110359.44</v>
      </c>
      <c r="N50" s="135" t="s">
        <v>27</v>
      </c>
      <c r="O50" s="135" t="s">
        <v>27</v>
      </c>
      <c r="P50" s="135" t="s">
        <v>27</v>
      </c>
      <c r="Q50" s="135" t="s">
        <v>116</v>
      </c>
      <c r="R50" s="135" t="s">
        <v>116</v>
      </c>
      <c r="S50" s="135" t="s">
        <v>116</v>
      </c>
      <c r="T50" s="141" t="s">
        <v>27</v>
      </c>
      <c r="U50" s="135" t="s">
        <v>27</v>
      </c>
      <c r="V50" s="135" t="s">
        <v>27</v>
      </c>
    </row>
    <row r="51" spans="1:22" ht="50.25" customHeight="1">
      <c r="A51" s="176"/>
      <c r="B51" s="176"/>
      <c r="C51" s="157"/>
      <c r="D51" s="157"/>
      <c r="E51" s="157"/>
      <c r="F51" s="10" t="s">
        <v>33</v>
      </c>
      <c r="G51" s="31">
        <f t="shared" si="18"/>
        <v>603564.81000000006</v>
      </c>
      <c r="H51" s="85">
        <f>H42</f>
        <v>83366.73</v>
      </c>
      <c r="I51" s="85">
        <f t="shared" ref="I51:M51" si="24">I42</f>
        <v>91501.2</v>
      </c>
      <c r="J51" s="85">
        <f t="shared" si="24"/>
        <v>97618.559999999998</v>
      </c>
      <c r="K51" s="85">
        <f t="shared" si="24"/>
        <v>110359.44</v>
      </c>
      <c r="L51" s="85">
        <f t="shared" si="24"/>
        <v>110359.44</v>
      </c>
      <c r="M51" s="85">
        <f t="shared" si="24"/>
        <v>110359.44</v>
      </c>
      <c r="N51" s="136"/>
      <c r="O51" s="136"/>
      <c r="P51" s="136"/>
      <c r="Q51" s="136"/>
      <c r="R51" s="136"/>
      <c r="S51" s="136"/>
      <c r="T51" s="142"/>
      <c r="U51" s="136"/>
      <c r="V51" s="136"/>
    </row>
    <row r="52" spans="1:22" ht="47.25">
      <c r="A52" s="176"/>
      <c r="B52" s="176"/>
      <c r="C52" s="157"/>
      <c r="D52" s="157"/>
      <c r="E52" s="157"/>
      <c r="F52" s="10" t="s">
        <v>34</v>
      </c>
      <c r="G52" s="31">
        <f t="shared" si="18"/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137"/>
      <c r="O52" s="137"/>
      <c r="P52" s="137"/>
      <c r="Q52" s="137"/>
      <c r="R52" s="137"/>
      <c r="S52" s="137"/>
      <c r="T52" s="143"/>
      <c r="U52" s="137"/>
      <c r="V52" s="137"/>
    </row>
    <row r="53" spans="1:22" ht="96.6" customHeight="1">
      <c r="A53" s="176" t="s">
        <v>79</v>
      </c>
      <c r="B53" s="176"/>
      <c r="C53" s="153" t="s">
        <v>78</v>
      </c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</row>
    <row r="54" spans="1:22" ht="31.5">
      <c r="A54" s="190"/>
      <c r="B54" s="176" t="s">
        <v>57</v>
      </c>
      <c r="C54" s="155">
        <v>2022</v>
      </c>
      <c r="D54" s="155">
        <v>2027</v>
      </c>
      <c r="E54" s="103" t="s">
        <v>37</v>
      </c>
      <c r="F54" s="2" t="s">
        <v>28</v>
      </c>
      <c r="G54" s="29">
        <f>H54+I54+J54+K54+L54+M54</f>
        <v>0</v>
      </c>
      <c r="H54" s="29">
        <v>0</v>
      </c>
      <c r="I54" s="29">
        <f t="shared" ref="I54:M54" si="25">I55+I56</f>
        <v>0</v>
      </c>
      <c r="J54" s="29">
        <f t="shared" si="25"/>
        <v>0</v>
      </c>
      <c r="K54" s="29">
        <f t="shared" si="25"/>
        <v>0</v>
      </c>
      <c r="L54" s="89">
        <f t="shared" si="25"/>
        <v>0</v>
      </c>
      <c r="M54" s="89">
        <f t="shared" si="25"/>
        <v>0</v>
      </c>
      <c r="N54" s="93" t="s">
        <v>27</v>
      </c>
      <c r="O54" s="93" t="s">
        <v>27</v>
      </c>
      <c r="P54" s="93" t="s">
        <v>27</v>
      </c>
      <c r="Q54" s="93" t="s">
        <v>116</v>
      </c>
      <c r="R54" s="93" t="s">
        <v>116</v>
      </c>
      <c r="S54" s="93" t="s">
        <v>116</v>
      </c>
      <c r="T54" s="96" t="s">
        <v>27</v>
      </c>
      <c r="U54" s="93" t="s">
        <v>27</v>
      </c>
      <c r="V54" s="93" t="s">
        <v>27</v>
      </c>
    </row>
    <row r="55" spans="1:22" ht="78.75">
      <c r="A55" s="190"/>
      <c r="B55" s="176"/>
      <c r="C55" s="155"/>
      <c r="D55" s="155"/>
      <c r="E55" s="103"/>
      <c r="F55" s="2" t="s">
        <v>33</v>
      </c>
      <c r="G55" s="29">
        <f t="shared" ref="G55:G92" si="26">H55+I55+J55+K55+L55+M55</f>
        <v>0</v>
      </c>
      <c r="H55" s="29">
        <v>0</v>
      </c>
      <c r="I55" s="29">
        <v>0</v>
      </c>
      <c r="J55" s="29">
        <v>0</v>
      </c>
      <c r="K55" s="29">
        <v>0</v>
      </c>
      <c r="L55" s="89">
        <v>0</v>
      </c>
      <c r="M55" s="89">
        <v>0</v>
      </c>
      <c r="N55" s="94"/>
      <c r="O55" s="94"/>
      <c r="P55" s="94"/>
      <c r="Q55" s="94"/>
      <c r="R55" s="94"/>
      <c r="S55" s="94"/>
      <c r="T55" s="97"/>
      <c r="U55" s="94"/>
      <c r="V55" s="94"/>
    </row>
    <row r="56" spans="1:22" ht="78.75" customHeight="1">
      <c r="A56" s="190"/>
      <c r="B56" s="176"/>
      <c r="C56" s="155"/>
      <c r="D56" s="155"/>
      <c r="E56" s="103"/>
      <c r="F56" s="2" t="s">
        <v>34</v>
      </c>
      <c r="G56" s="29">
        <f t="shared" si="26"/>
        <v>0</v>
      </c>
      <c r="H56" s="29">
        <f>H59</f>
        <v>0</v>
      </c>
      <c r="I56" s="29">
        <f>I59</f>
        <v>0</v>
      </c>
      <c r="J56" s="29">
        <f>J59</f>
        <v>0</v>
      </c>
      <c r="K56" s="29">
        <f>K59</f>
        <v>0</v>
      </c>
      <c r="L56" s="89">
        <f>L59</f>
        <v>0</v>
      </c>
      <c r="M56" s="89"/>
      <c r="N56" s="95"/>
      <c r="O56" s="95"/>
      <c r="P56" s="95"/>
      <c r="Q56" s="95"/>
      <c r="R56" s="95"/>
      <c r="S56" s="95"/>
      <c r="T56" s="98"/>
      <c r="U56" s="95"/>
      <c r="V56" s="95"/>
    </row>
    <row r="57" spans="1:22" ht="31.5">
      <c r="A57" s="190"/>
      <c r="B57" s="176" t="s">
        <v>51</v>
      </c>
      <c r="C57" s="155">
        <v>2022</v>
      </c>
      <c r="D57" s="155">
        <v>2027</v>
      </c>
      <c r="E57" s="103" t="s">
        <v>37</v>
      </c>
      <c r="F57" s="2" t="s">
        <v>28</v>
      </c>
      <c r="G57" s="29">
        <f t="shared" si="26"/>
        <v>0</v>
      </c>
      <c r="H57" s="29">
        <f>H58+H59</f>
        <v>0</v>
      </c>
      <c r="I57" s="29">
        <f>I58+I59</f>
        <v>0</v>
      </c>
      <c r="J57" s="29">
        <f>J58+J59</f>
        <v>0</v>
      </c>
      <c r="K57" s="29">
        <f>K58+K59</f>
        <v>0</v>
      </c>
      <c r="L57" s="89">
        <f t="shared" ref="L57" si="27">L58+L59</f>
        <v>0</v>
      </c>
      <c r="M57" s="89"/>
      <c r="N57" s="93" t="s">
        <v>27</v>
      </c>
      <c r="O57" s="93" t="s">
        <v>27</v>
      </c>
      <c r="P57" s="93" t="s">
        <v>27</v>
      </c>
      <c r="Q57" s="93" t="s">
        <v>116</v>
      </c>
      <c r="R57" s="93" t="s">
        <v>116</v>
      </c>
      <c r="S57" s="93" t="s">
        <v>116</v>
      </c>
      <c r="T57" s="96" t="s">
        <v>27</v>
      </c>
      <c r="U57" s="93" t="s">
        <v>27</v>
      </c>
      <c r="V57" s="93" t="s">
        <v>27</v>
      </c>
    </row>
    <row r="58" spans="1:22" ht="78.75">
      <c r="A58" s="190"/>
      <c r="B58" s="176"/>
      <c r="C58" s="155"/>
      <c r="D58" s="155"/>
      <c r="E58" s="103"/>
      <c r="F58" s="2" t="s">
        <v>33</v>
      </c>
      <c r="G58" s="29">
        <f t="shared" si="26"/>
        <v>0</v>
      </c>
      <c r="H58" s="29">
        <f t="shared" ref="H58:M58" si="28">H61+H64+H67+H70+H73</f>
        <v>0</v>
      </c>
      <c r="I58" s="29">
        <f t="shared" si="28"/>
        <v>0</v>
      </c>
      <c r="J58" s="29">
        <f t="shared" si="28"/>
        <v>0</v>
      </c>
      <c r="K58" s="29">
        <f t="shared" si="28"/>
        <v>0</v>
      </c>
      <c r="L58" s="89">
        <f t="shared" si="28"/>
        <v>0</v>
      </c>
      <c r="M58" s="89">
        <f t="shared" si="28"/>
        <v>0</v>
      </c>
      <c r="N58" s="94"/>
      <c r="O58" s="94"/>
      <c r="P58" s="94"/>
      <c r="Q58" s="94"/>
      <c r="R58" s="94"/>
      <c r="S58" s="94"/>
      <c r="T58" s="97"/>
      <c r="U58" s="94"/>
      <c r="V58" s="94"/>
    </row>
    <row r="59" spans="1:22" ht="47.25">
      <c r="A59" s="190"/>
      <c r="B59" s="176"/>
      <c r="C59" s="155"/>
      <c r="D59" s="155"/>
      <c r="E59" s="103"/>
      <c r="F59" s="2" t="s">
        <v>34</v>
      </c>
      <c r="G59" s="29">
        <f t="shared" si="26"/>
        <v>0</v>
      </c>
      <c r="H59" s="29">
        <f t="shared" ref="H59:M59" si="29">H62+H65+H68+H71+H74</f>
        <v>0</v>
      </c>
      <c r="I59" s="29">
        <f t="shared" si="29"/>
        <v>0</v>
      </c>
      <c r="J59" s="29">
        <f t="shared" si="29"/>
        <v>0</v>
      </c>
      <c r="K59" s="29">
        <f t="shared" si="29"/>
        <v>0</v>
      </c>
      <c r="L59" s="89">
        <f t="shared" si="29"/>
        <v>0</v>
      </c>
      <c r="M59" s="89">
        <f t="shared" si="29"/>
        <v>0</v>
      </c>
      <c r="N59" s="95"/>
      <c r="O59" s="95"/>
      <c r="P59" s="95"/>
      <c r="Q59" s="95"/>
      <c r="R59" s="95"/>
      <c r="S59" s="95"/>
      <c r="T59" s="98"/>
      <c r="U59" s="95"/>
      <c r="V59" s="95"/>
    </row>
    <row r="60" spans="1:22" ht="31.5">
      <c r="A60" s="179"/>
      <c r="B60" s="180" t="s">
        <v>94</v>
      </c>
      <c r="C60" s="203">
        <v>2022</v>
      </c>
      <c r="D60" s="203">
        <v>2027</v>
      </c>
      <c r="E60" s="103" t="s">
        <v>37</v>
      </c>
      <c r="F60" s="2" t="s">
        <v>28</v>
      </c>
      <c r="G60" s="29">
        <f t="shared" si="26"/>
        <v>0</v>
      </c>
      <c r="H60" s="29">
        <f t="shared" ref="H60:M60" si="30">H61+H62</f>
        <v>0</v>
      </c>
      <c r="I60" s="29">
        <f t="shared" si="30"/>
        <v>0</v>
      </c>
      <c r="J60" s="29">
        <f t="shared" si="30"/>
        <v>0</v>
      </c>
      <c r="K60" s="29">
        <f t="shared" si="30"/>
        <v>0</v>
      </c>
      <c r="L60" s="89">
        <f t="shared" si="30"/>
        <v>0</v>
      </c>
      <c r="M60" s="89">
        <f t="shared" si="30"/>
        <v>0</v>
      </c>
      <c r="N60" s="129" t="s">
        <v>63</v>
      </c>
      <c r="O60" s="129" t="s">
        <v>10</v>
      </c>
      <c r="P60" s="107">
        <v>100</v>
      </c>
      <c r="Q60" s="107">
        <v>100</v>
      </c>
      <c r="R60" s="107">
        <v>100</v>
      </c>
      <c r="S60" s="107">
        <v>100</v>
      </c>
      <c r="T60" s="144">
        <v>100</v>
      </c>
      <c r="U60" s="107">
        <v>0</v>
      </c>
      <c r="V60" s="107">
        <v>0</v>
      </c>
    </row>
    <row r="61" spans="1:22" ht="47.25" customHeight="1">
      <c r="A61" s="179"/>
      <c r="B61" s="180"/>
      <c r="C61" s="203"/>
      <c r="D61" s="203"/>
      <c r="E61" s="103"/>
      <c r="F61" s="2" t="s">
        <v>33</v>
      </c>
      <c r="G61" s="29">
        <f t="shared" si="26"/>
        <v>0</v>
      </c>
      <c r="H61" s="29">
        <v>0</v>
      </c>
      <c r="I61" s="29">
        <v>0</v>
      </c>
      <c r="J61" s="29">
        <v>0</v>
      </c>
      <c r="K61" s="29">
        <v>0</v>
      </c>
      <c r="L61" s="89">
        <v>0</v>
      </c>
      <c r="M61" s="89">
        <v>0</v>
      </c>
      <c r="N61" s="130"/>
      <c r="O61" s="130"/>
      <c r="P61" s="108"/>
      <c r="Q61" s="108"/>
      <c r="R61" s="108"/>
      <c r="S61" s="108"/>
      <c r="T61" s="145"/>
      <c r="U61" s="108"/>
      <c r="V61" s="108"/>
    </row>
    <row r="62" spans="1:22" ht="47.25">
      <c r="A62" s="179"/>
      <c r="B62" s="180"/>
      <c r="C62" s="203"/>
      <c r="D62" s="203"/>
      <c r="E62" s="103"/>
      <c r="F62" s="2" t="s">
        <v>34</v>
      </c>
      <c r="G62" s="29">
        <f t="shared" si="26"/>
        <v>0</v>
      </c>
      <c r="H62" s="28">
        <v>0</v>
      </c>
      <c r="I62" s="28">
        <v>0</v>
      </c>
      <c r="J62" s="28">
        <v>0</v>
      </c>
      <c r="K62" s="28">
        <v>0</v>
      </c>
      <c r="L62" s="88">
        <v>0</v>
      </c>
      <c r="M62" s="89">
        <v>0</v>
      </c>
      <c r="N62" s="131"/>
      <c r="O62" s="131"/>
      <c r="P62" s="109"/>
      <c r="Q62" s="109"/>
      <c r="R62" s="109"/>
      <c r="S62" s="109"/>
      <c r="T62" s="146"/>
      <c r="U62" s="109"/>
      <c r="V62" s="109"/>
    </row>
    <row r="63" spans="1:22" ht="18.75" customHeight="1">
      <c r="A63" s="179"/>
      <c r="B63" s="180" t="s">
        <v>95</v>
      </c>
      <c r="C63" s="203">
        <v>2018</v>
      </c>
      <c r="D63" s="203">
        <v>2023</v>
      </c>
      <c r="E63" s="103" t="s">
        <v>37</v>
      </c>
      <c r="F63" s="2" t="s">
        <v>28</v>
      </c>
      <c r="G63" s="29">
        <f t="shared" si="26"/>
        <v>0</v>
      </c>
      <c r="H63" s="29">
        <v>0</v>
      </c>
      <c r="I63" s="29">
        <v>0</v>
      </c>
      <c r="J63" s="29">
        <v>0</v>
      </c>
      <c r="K63" s="29">
        <v>0</v>
      </c>
      <c r="L63" s="89">
        <v>0</v>
      </c>
      <c r="M63" s="89">
        <v>0</v>
      </c>
      <c r="N63" s="129" t="s">
        <v>63</v>
      </c>
      <c r="O63" s="129" t="s">
        <v>10</v>
      </c>
      <c r="P63" s="107">
        <v>100</v>
      </c>
      <c r="Q63" s="107">
        <v>0</v>
      </c>
      <c r="R63" s="107">
        <v>0</v>
      </c>
      <c r="S63" s="107">
        <v>0</v>
      </c>
      <c r="T63" s="144">
        <v>0</v>
      </c>
      <c r="U63" s="107">
        <v>0</v>
      </c>
      <c r="V63" s="107">
        <v>0</v>
      </c>
    </row>
    <row r="64" spans="1:22" ht="45.75" customHeight="1">
      <c r="A64" s="179"/>
      <c r="B64" s="180"/>
      <c r="C64" s="203"/>
      <c r="D64" s="203"/>
      <c r="E64" s="103"/>
      <c r="F64" s="2" t="s">
        <v>33</v>
      </c>
      <c r="G64" s="29">
        <f t="shared" si="26"/>
        <v>0</v>
      </c>
      <c r="H64" s="29">
        <v>0</v>
      </c>
      <c r="I64" s="29">
        <v>0</v>
      </c>
      <c r="J64" s="29">
        <v>0</v>
      </c>
      <c r="K64" s="29">
        <v>0</v>
      </c>
      <c r="L64" s="89">
        <v>0</v>
      </c>
      <c r="M64" s="89">
        <v>0</v>
      </c>
      <c r="N64" s="130"/>
      <c r="O64" s="130"/>
      <c r="P64" s="108"/>
      <c r="Q64" s="108"/>
      <c r="R64" s="108"/>
      <c r="S64" s="108"/>
      <c r="T64" s="145"/>
      <c r="U64" s="108"/>
      <c r="V64" s="108"/>
    </row>
    <row r="65" spans="1:22" ht="47.25">
      <c r="A65" s="179"/>
      <c r="B65" s="180"/>
      <c r="C65" s="203"/>
      <c r="D65" s="203"/>
      <c r="E65" s="103"/>
      <c r="F65" s="2" t="s">
        <v>34</v>
      </c>
      <c r="G65" s="29">
        <f t="shared" si="26"/>
        <v>0</v>
      </c>
      <c r="H65" s="28">
        <v>0</v>
      </c>
      <c r="I65" s="28">
        <v>0</v>
      </c>
      <c r="J65" s="28">
        <v>0</v>
      </c>
      <c r="K65" s="28">
        <v>0</v>
      </c>
      <c r="L65" s="88">
        <v>0</v>
      </c>
      <c r="M65" s="89">
        <v>0</v>
      </c>
      <c r="N65" s="131"/>
      <c r="O65" s="131"/>
      <c r="P65" s="109"/>
      <c r="Q65" s="109"/>
      <c r="R65" s="109"/>
      <c r="S65" s="109"/>
      <c r="T65" s="146"/>
      <c r="U65" s="109"/>
      <c r="V65" s="109"/>
    </row>
    <row r="66" spans="1:22" ht="31.5">
      <c r="A66" s="120"/>
      <c r="B66" s="123" t="s">
        <v>96</v>
      </c>
      <c r="C66" s="126">
        <v>2022</v>
      </c>
      <c r="D66" s="126">
        <v>2027</v>
      </c>
      <c r="E66" s="103" t="s">
        <v>37</v>
      </c>
      <c r="F66" s="11" t="s">
        <v>28</v>
      </c>
      <c r="G66" s="29">
        <f t="shared" si="26"/>
        <v>0</v>
      </c>
      <c r="H66" s="28">
        <v>0</v>
      </c>
      <c r="I66" s="28">
        <v>0</v>
      </c>
      <c r="J66" s="28">
        <v>0</v>
      </c>
      <c r="K66" s="28">
        <v>0</v>
      </c>
      <c r="L66" s="88">
        <v>0</v>
      </c>
      <c r="M66" s="89">
        <v>0</v>
      </c>
      <c r="N66" s="129" t="s">
        <v>82</v>
      </c>
      <c r="O66" s="129" t="s">
        <v>3</v>
      </c>
      <c r="P66" s="21"/>
      <c r="Q66" s="21"/>
      <c r="R66" s="21"/>
      <c r="S66" s="60"/>
      <c r="T66" s="75"/>
      <c r="U66" s="38"/>
      <c r="V66" s="49"/>
    </row>
    <row r="67" spans="1:22" ht="78.75">
      <c r="A67" s="121"/>
      <c r="B67" s="124"/>
      <c r="C67" s="127"/>
      <c r="D67" s="127"/>
      <c r="E67" s="103"/>
      <c r="F67" s="11" t="s">
        <v>33</v>
      </c>
      <c r="G67" s="29">
        <f t="shared" si="26"/>
        <v>0</v>
      </c>
      <c r="H67" s="28">
        <v>0</v>
      </c>
      <c r="I67" s="28">
        <v>0</v>
      </c>
      <c r="J67" s="28">
        <v>0</v>
      </c>
      <c r="K67" s="28">
        <v>0</v>
      </c>
      <c r="L67" s="88">
        <v>0</v>
      </c>
      <c r="M67" s="89">
        <v>0</v>
      </c>
      <c r="N67" s="130"/>
      <c r="O67" s="130"/>
      <c r="P67" s="21" t="s">
        <v>27</v>
      </c>
      <c r="Q67" s="47" t="s">
        <v>116</v>
      </c>
      <c r="R67" s="47" t="s">
        <v>116</v>
      </c>
      <c r="S67" s="60" t="s">
        <v>116</v>
      </c>
      <c r="T67" s="75" t="s">
        <v>116</v>
      </c>
      <c r="U67" s="44" t="s">
        <v>116</v>
      </c>
      <c r="V67" s="49" t="s">
        <v>116</v>
      </c>
    </row>
    <row r="68" spans="1:22" ht="36.6" customHeight="1">
      <c r="A68" s="122"/>
      <c r="B68" s="125"/>
      <c r="C68" s="128"/>
      <c r="D68" s="128"/>
      <c r="E68" s="103"/>
      <c r="F68" s="11" t="s">
        <v>34</v>
      </c>
      <c r="G68" s="29">
        <f t="shared" si="26"/>
        <v>0</v>
      </c>
      <c r="H68" s="28">
        <v>0</v>
      </c>
      <c r="I68" s="28">
        <v>0</v>
      </c>
      <c r="J68" s="28">
        <v>0</v>
      </c>
      <c r="K68" s="28">
        <v>0</v>
      </c>
      <c r="L68" s="88">
        <v>0</v>
      </c>
      <c r="M68" s="89">
        <v>0</v>
      </c>
      <c r="N68" s="131"/>
      <c r="O68" s="131"/>
      <c r="P68" s="21"/>
      <c r="Q68" s="21"/>
      <c r="R68" s="21"/>
      <c r="S68" s="60"/>
      <c r="T68" s="75"/>
      <c r="U68" s="45"/>
      <c r="V68" s="49"/>
    </row>
    <row r="69" spans="1:22" ht="18" customHeight="1">
      <c r="A69" s="120"/>
      <c r="B69" s="123" t="s">
        <v>97</v>
      </c>
      <c r="C69" s="126">
        <v>2022</v>
      </c>
      <c r="D69" s="126">
        <v>2027</v>
      </c>
      <c r="E69" s="103" t="s">
        <v>37</v>
      </c>
      <c r="F69" s="11" t="s">
        <v>28</v>
      </c>
      <c r="G69" s="29">
        <f t="shared" si="26"/>
        <v>0</v>
      </c>
      <c r="H69" s="28">
        <f t="shared" ref="H69:M69" si="31">H70+H71</f>
        <v>0</v>
      </c>
      <c r="I69" s="28">
        <f t="shared" si="31"/>
        <v>0</v>
      </c>
      <c r="J69" s="28">
        <f t="shared" si="31"/>
        <v>0</v>
      </c>
      <c r="K69" s="28">
        <f t="shared" si="31"/>
        <v>0</v>
      </c>
      <c r="L69" s="88">
        <f t="shared" si="31"/>
        <v>0</v>
      </c>
      <c r="M69" s="88">
        <f t="shared" si="31"/>
        <v>0</v>
      </c>
      <c r="N69" s="129" t="s">
        <v>63</v>
      </c>
      <c r="O69" s="129" t="s">
        <v>10</v>
      </c>
      <c r="P69" s="22"/>
      <c r="Q69" s="22"/>
      <c r="R69" s="22"/>
      <c r="S69" s="59"/>
      <c r="T69" s="74"/>
      <c r="U69" s="40"/>
      <c r="V69" s="48"/>
    </row>
    <row r="70" spans="1:22" ht="36.6" customHeight="1">
      <c r="A70" s="121"/>
      <c r="B70" s="124"/>
      <c r="C70" s="127"/>
      <c r="D70" s="127"/>
      <c r="E70" s="103"/>
      <c r="F70" s="11" t="s">
        <v>33</v>
      </c>
      <c r="G70" s="29">
        <f t="shared" si="26"/>
        <v>0</v>
      </c>
      <c r="H70" s="28">
        <v>0</v>
      </c>
      <c r="I70" s="28">
        <v>0</v>
      </c>
      <c r="J70" s="28">
        <v>0</v>
      </c>
      <c r="K70" s="28">
        <v>0</v>
      </c>
      <c r="L70" s="88">
        <v>0</v>
      </c>
      <c r="M70" s="89">
        <v>0</v>
      </c>
      <c r="N70" s="130"/>
      <c r="O70" s="130"/>
      <c r="P70" s="21" t="s">
        <v>27</v>
      </c>
      <c r="Q70" s="21">
        <v>100</v>
      </c>
      <c r="R70" s="21">
        <v>100</v>
      </c>
      <c r="S70" s="60" t="s">
        <v>116</v>
      </c>
      <c r="T70" s="75" t="s">
        <v>116</v>
      </c>
      <c r="U70" s="47" t="s">
        <v>116</v>
      </c>
      <c r="V70" s="49" t="s">
        <v>116</v>
      </c>
    </row>
    <row r="71" spans="1:22" ht="36.6" customHeight="1">
      <c r="A71" s="122"/>
      <c r="B71" s="125"/>
      <c r="C71" s="128"/>
      <c r="D71" s="128"/>
      <c r="E71" s="103"/>
      <c r="F71" s="11" t="s">
        <v>34</v>
      </c>
      <c r="G71" s="29">
        <f t="shared" si="26"/>
        <v>0</v>
      </c>
      <c r="H71" s="28">
        <v>0</v>
      </c>
      <c r="I71" s="28">
        <v>0</v>
      </c>
      <c r="J71" s="28">
        <v>0</v>
      </c>
      <c r="K71" s="28">
        <v>0</v>
      </c>
      <c r="L71" s="88">
        <v>0</v>
      </c>
      <c r="M71" s="89">
        <v>0</v>
      </c>
      <c r="N71" s="131"/>
      <c r="O71" s="131"/>
      <c r="P71" s="23"/>
      <c r="Q71" s="23"/>
      <c r="R71" s="23"/>
      <c r="S71" s="61"/>
      <c r="T71" s="76"/>
      <c r="U71" s="42"/>
      <c r="V71" s="50"/>
    </row>
    <row r="72" spans="1:22" ht="22.9" customHeight="1">
      <c r="A72" s="120"/>
      <c r="B72" s="123" t="s">
        <v>98</v>
      </c>
      <c r="C72" s="126">
        <v>2022</v>
      </c>
      <c r="D72" s="126">
        <v>2027</v>
      </c>
      <c r="E72" s="103" t="s">
        <v>37</v>
      </c>
      <c r="F72" s="19" t="s">
        <v>28</v>
      </c>
      <c r="G72" s="29">
        <f t="shared" si="26"/>
        <v>0</v>
      </c>
      <c r="H72" s="28">
        <v>0</v>
      </c>
      <c r="I72" s="28">
        <v>0</v>
      </c>
      <c r="J72" s="28">
        <v>0</v>
      </c>
      <c r="K72" s="28">
        <v>0</v>
      </c>
      <c r="L72" s="88">
        <v>0</v>
      </c>
      <c r="M72" s="89">
        <v>0</v>
      </c>
      <c r="N72" s="129" t="s">
        <v>84</v>
      </c>
      <c r="O72" s="132" t="s">
        <v>10</v>
      </c>
      <c r="P72" s="21"/>
      <c r="Q72" s="21"/>
      <c r="R72" s="21"/>
      <c r="S72" s="60"/>
      <c r="T72" s="75"/>
      <c r="U72" s="41"/>
      <c r="V72" s="49"/>
    </row>
    <row r="73" spans="1:22" ht="44.45" customHeight="1">
      <c r="A73" s="121"/>
      <c r="B73" s="124"/>
      <c r="C73" s="127"/>
      <c r="D73" s="127"/>
      <c r="E73" s="103"/>
      <c r="F73" s="19" t="s">
        <v>33</v>
      </c>
      <c r="G73" s="29">
        <f t="shared" si="26"/>
        <v>0</v>
      </c>
      <c r="H73" s="28">
        <v>0</v>
      </c>
      <c r="I73" s="28">
        <v>0</v>
      </c>
      <c r="J73" s="28">
        <v>0</v>
      </c>
      <c r="K73" s="28">
        <v>0</v>
      </c>
      <c r="L73" s="88">
        <v>0</v>
      </c>
      <c r="M73" s="89">
        <v>0</v>
      </c>
      <c r="N73" s="130"/>
      <c r="O73" s="133"/>
      <c r="P73" s="21" t="s">
        <v>27</v>
      </c>
      <c r="Q73" s="47" t="s">
        <v>116</v>
      </c>
      <c r="R73" s="47" t="s">
        <v>116</v>
      </c>
      <c r="S73" s="60" t="s">
        <v>116</v>
      </c>
      <c r="T73" s="75" t="s">
        <v>116</v>
      </c>
      <c r="U73" s="47" t="s">
        <v>116</v>
      </c>
      <c r="V73" s="49" t="s">
        <v>116</v>
      </c>
    </row>
    <row r="74" spans="1:22" ht="36.6" customHeight="1">
      <c r="A74" s="122"/>
      <c r="B74" s="125"/>
      <c r="C74" s="128"/>
      <c r="D74" s="128"/>
      <c r="E74" s="103"/>
      <c r="F74" s="19" t="s">
        <v>34</v>
      </c>
      <c r="G74" s="29">
        <f t="shared" si="26"/>
        <v>0</v>
      </c>
      <c r="H74" s="28">
        <v>0</v>
      </c>
      <c r="I74" s="28">
        <v>0</v>
      </c>
      <c r="J74" s="28">
        <v>0</v>
      </c>
      <c r="K74" s="28">
        <v>0</v>
      </c>
      <c r="L74" s="88">
        <v>0</v>
      </c>
      <c r="M74" s="89">
        <v>0</v>
      </c>
      <c r="N74" s="131"/>
      <c r="O74" s="134"/>
      <c r="P74" s="21"/>
      <c r="Q74" s="21"/>
      <c r="R74" s="21"/>
      <c r="S74" s="60"/>
      <c r="T74" s="75"/>
      <c r="U74" s="41"/>
      <c r="V74" s="49"/>
    </row>
    <row r="75" spans="1:22" ht="36.6" customHeight="1">
      <c r="A75" s="120"/>
      <c r="B75" s="123" t="s">
        <v>106</v>
      </c>
      <c r="C75" s="126">
        <v>2022</v>
      </c>
      <c r="D75" s="126">
        <v>2027</v>
      </c>
      <c r="E75" s="103" t="s">
        <v>37</v>
      </c>
      <c r="F75" s="26" t="s">
        <v>28</v>
      </c>
      <c r="G75" s="29">
        <f t="shared" si="26"/>
        <v>0</v>
      </c>
      <c r="H75" s="28">
        <f t="shared" ref="H75:M75" si="32">H76+H77</f>
        <v>0</v>
      </c>
      <c r="I75" s="28">
        <f t="shared" si="32"/>
        <v>0</v>
      </c>
      <c r="J75" s="28">
        <f t="shared" si="32"/>
        <v>0</v>
      </c>
      <c r="K75" s="28">
        <f t="shared" si="32"/>
        <v>0</v>
      </c>
      <c r="L75" s="88">
        <f t="shared" si="32"/>
        <v>0</v>
      </c>
      <c r="M75" s="88">
        <f t="shared" si="32"/>
        <v>0</v>
      </c>
      <c r="N75" s="129" t="s">
        <v>110</v>
      </c>
      <c r="O75" s="132" t="s">
        <v>107</v>
      </c>
      <c r="P75" s="24"/>
      <c r="Q75" s="24"/>
      <c r="R75" s="24"/>
      <c r="S75" s="59"/>
      <c r="T75" s="74"/>
      <c r="U75" s="40"/>
      <c r="V75" s="48"/>
    </row>
    <row r="76" spans="1:22" ht="36.6" customHeight="1">
      <c r="A76" s="121"/>
      <c r="B76" s="124"/>
      <c r="C76" s="127"/>
      <c r="D76" s="127"/>
      <c r="E76" s="103"/>
      <c r="F76" s="26" t="s">
        <v>33</v>
      </c>
      <c r="G76" s="29">
        <f t="shared" si="26"/>
        <v>0</v>
      </c>
      <c r="H76" s="28">
        <v>0</v>
      </c>
      <c r="I76" s="28">
        <v>0</v>
      </c>
      <c r="J76" s="28">
        <v>0</v>
      </c>
      <c r="K76" s="28">
        <v>0</v>
      </c>
      <c r="L76" s="88">
        <v>0</v>
      </c>
      <c r="M76" s="89">
        <v>0</v>
      </c>
      <c r="N76" s="130"/>
      <c r="O76" s="133"/>
      <c r="P76" s="25">
        <v>1</v>
      </c>
      <c r="Q76" s="25">
        <v>1</v>
      </c>
      <c r="R76" s="47" t="s">
        <v>116</v>
      </c>
      <c r="S76" s="60" t="s">
        <v>116</v>
      </c>
      <c r="T76" s="75" t="s">
        <v>116</v>
      </c>
      <c r="U76" s="47" t="s">
        <v>116</v>
      </c>
      <c r="V76" s="49" t="s">
        <v>116</v>
      </c>
    </row>
    <row r="77" spans="1:22" ht="36.6" customHeight="1">
      <c r="A77" s="122"/>
      <c r="B77" s="125"/>
      <c r="C77" s="128"/>
      <c r="D77" s="128"/>
      <c r="E77" s="103"/>
      <c r="F77" s="26" t="s">
        <v>34</v>
      </c>
      <c r="G77" s="29">
        <f t="shared" si="26"/>
        <v>0</v>
      </c>
      <c r="H77" s="28">
        <v>0</v>
      </c>
      <c r="I77" s="28">
        <v>0</v>
      </c>
      <c r="J77" s="28">
        <v>0</v>
      </c>
      <c r="K77" s="28">
        <v>0</v>
      </c>
      <c r="L77" s="88">
        <v>0</v>
      </c>
      <c r="M77" s="89">
        <v>0</v>
      </c>
      <c r="N77" s="131"/>
      <c r="O77" s="134"/>
      <c r="P77" s="25"/>
      <c r="Q77" s="25"/>
      <c r="R77" s="25"/>
      <c r="S77" s="60"/>
      <c r="T77" s="75"/>
      <c r="U77" s="41"/>
      <c r="V77" s="49"/>
    </row>
    <row r="78" spans="1:22" ht="31.9" customHeight="1">
      <c r="A78" s="164"/>
      <c r="B78" s="9" t="s">
        <v>58</v>
      </c>
      <c r="C78" s="102">
        <v>2022</v>
      </c>
      <c r="D78" s="102">
        <v>2023</v>
      </c>
      <c r="E78" s="103" t="s">
        <v>37</v>
      </c>
      <c r="F78" s="6" t="s">
        <v>28</v>
      </c>
      <c r="G78" s="29">
        <f t="shared" si="26"/>
        <v>529752.11</v>
      </c>
      <c r="H78" s="29">
        <f>H79+H80</f>
        <v>0</v>
      </c>
      <c r="I78" s="29">
        <f t="shared" ref="I78:L78" si="33">I79+I80</f>
        <v>0</v>
      </c>
      <c r="J78" s="29">
        <f t="shared" si="33"/>
        <v>396852.11</v>
      </c>
      <c r="K78" s="81">
        <f t="shared" si="33"/>
        <v>66450</v>
      </c>
      <c r="L78" s="81">
        <f t="shared" si="33"/>
        <v>66450</v>
      </c>
      <c r="M78" s="81"/>
      <c r="N78" s="102" t="s">
        <v>27</v>
      </c>
      <c r="O78" s="102" t="s">
        <v>27</v>
      </c>
      <c r="P78" s="102" t="s">
        <v>27</v>
      </c>
      <c r="Q78" s="110" t="s">
        <v>116</v>
      </c>
      <c r="R78" s="110" t="s">
        <v>116</v>
      </c>
      <c r="S78" s="110" t="s">
        <v>116</v>
      </c>
      <c r="T78" s="140" t="s">
        <v>27</v>
      </c>
      <c r="U78" s="158" t="s">
        <v>27</v>
      </c>
      <c r="V78" s="110" t="s">
        <v>27</v>
      </c>
    </row>
    <row r="79" spans="1:22" ht="43.9" customHeight="1">
      <c r="A79" s="164"/>
      <c r="B79" s="166" t="s">
        <v>0</v>
      </c>
      <c r="C79" s="102"/>
      <c r="D79" s="102"/>
      <c r="E79" s="103"/>
      <c r="F79" s="7" t="s">
        <v>4</v>
      </c>
      <c r="G79" s="29">
        <f t="shared" si="26"/>
        <v>546202.11</v>
      </c>
      <c r="H79" s="29">
        <f>H82</f>
        <v>0</v>
      </c>
      <c r="I79" s="29">
        <f t="shared" ref="I79:M79" si="34">I82</f>
        <v>0</v>
      </c>
      <c r="J79" s="29">
        <f t="shared" si="34"/>
        <v>396852.11</v>
      </c>
      <c r="K79" s="81">
        <f>K82</f>
        <v>66450</v>
      </c>
      <c r="L79" s="81">
        <f t="shared" si="34"/>
        <v>66450</v>
      </c>
      <c r="M79" s="81">
        <f t="shared" si="34"/>
        <v>16450</v>
      </c>
      <c r="N79" s="102"/>
      <c r="O79" s="102"/>
      <c r="P79" s="102"/>
      <c r="Q79" s="110"/>
      <c r="R79" s="110"/>
      <c r="S79" s="110"/>
      <c r="T79" s="140"/>
      <c r="U79" s="159"/>
      <c r="V79" s="110"/>
    </row>
    <row r="80" spans="1:22" ht="35.450000000000003" customHeight="1">
      <c r="A80" s="164"/>
      <c r="B80" s="167"/>
      <c r="C80" s="102"/>
      <c r="D80" s="102"/>
      <c r="E80" s="103"/>
      <c r="F80" s="7" t="s">
        <v>5</v>
      </c>
      <c r="G80" s="29">
        <f t="shared" si="26"/>
        <v>0</v>
      </c>
      <c r="H80" s="28">
        <v>0</v>
      </c>
      <c r="I80" s="28">
        <v>0</v>
      </c>
      <c r="J80" s="28">
        <v>0</v>
      </c>
      <c r="K80" s="84">
        <v>0</v>
      </c>
      <c r="L80" s="84">
        <v>0</v>
      </c>
      <c r="M80" s="81">
        <v>0</v>
      </c>
      <c r="N80" s="102"/>
      <c r="O80" s="102"/>
      <c r="P80" s="102"/>
      <c r="Q80" s="110"/>
      <c r="R80" s="110"/>
      <c r="S80" s="110"/>
      <c r="T80" s="140"/>
      <c r="U80" s="160"/>
      <c r="V80" s="110"/>
    </row>
    <row r="81" spans="1:22" ht="15.75" customHeight="1">
      <c r="A81" s="164"/>
      <c r="B81" s="9" t="s">
        <v>6</v>
      </c>
      <c r="C81" s="102">
        <v>2022</v>
      </c>
      <c r="D81" s="102">
        <v>2027</v>
      </c>
      <c r="E81" s="103" t="s">
        <v>37</v>
      </c>
      <c r="F81" s="6" t="s">
        <v>28</v>
      </c>
      <c r="G81" s="29">
        <f t="shared" si="26"/>
        <v>546202.11</v>
      </c>
      <c r="H81" s="29">
        <f>H82+H83</f>
        <v>0</v>
      </c>
      <c r="I81" s="29">
        <f t="shared" ref="I81:M81" si="35">I82+I83</f>
        <v>0</v>
      </c>
      <c r="J81" s="29">
        <f t="shared" si="35"/>
        <v>396852.11</v>
      </c>
      <c r="K81" s="81">
        <f t="shared" si="35"/>
        <v>66450</v>
      </c>
      <c r="L81" s="81">
        <f t="shared" si="35"/>
        <v>66450</v>
      </c>
      <c r="M81" s="81">
        <f t="shared" si="35"/>
        <v>16450</v>
      </c>
      <c r="N81" s="102" t="s">
        <v>27</v>
      </c>
      <c r="O81" s="102" t="s">
        <v>27</v>
      </c>
      <c r="P81" s="102" t="s">
        <v>27</v>
      </c>
      <c r="Q81" s="110" t="s">
        <v>116</v>
      </c>
      <c r="R81" s="110" t="s">
        <v>116</v>
      </c>
      <c r="S81" s="110" t="s">
        <v>116</v>
      </c>
      <c r="T81" s="140" t="s">
        <v>27</v>
      </c>
      <c r="U81" s="158" t="s">
        <v>27</v>
      </c>
      <c r="V81" s="110" t="s">
        <v>27</v>
      </c>
    </row>
    <row r="82" spans="1:22" ht="37.5" customHeight="1">
      <c r="A82" s="164"/>
      <c r="B82" s="166" t="s">
        <v>86</v>
      </c>
      <c r="C82" s="102"/>
      <c r="D82" s="102"/>
      <c r="E82" s="103"/>
      <c r="F82" s="7" t="s">
        <v>4</v>
      </c>
      <c r="G82" s="29">
        <f t="shared" si="26"/>
        <v>546202.11</v>
      </c>
      <c r="H82" s="29">
        <f>H85</f>
        <v>0</v>
      </c>
      <c r="I82" s="29">
        <f t="shared" ref="I82:M82" si="36">I85</f>
        <v>0</v>
      </c>
      <c r="J82" s="29">
        <f t="shared" si="36"/>
        <v>396852.11</v>
      </c>
      <c r="K82" s="81">
        <f>K85</f>
        <v>66450</v>
      </c>
      <c r="L82" s="81">
        <f t="shared" si="36"/>
        <v>66450</v>
      </c>
      <c r="M82" s="81">
        <f t="shared" si="36"/>
        <v>16450</v>
      </c>
      <c r="N82" s="102"/>
      <c r="O82" s="102"/>
      <c r="P82" s="102"/>
      <c r="Q82" s="110"/>
      <c r="R82" s="110"/>
      <c r="S82" s="110"/>
      <c r="T82" s="140"/>
      <c r="U82" s="159"/>
      <c r="V82" s="110"/>
    </row>
    <row r="83" spans="1:22" ht="37.9" customHeight="1">
      <c r="A83" s="164"/>
      <c r="B83" s="167"/>
      <c r="C83" s="102"/>
      <c r="D83" s="102"/>
      <c r="E83" s="103"/>
      <c r="F83" s="7" t="s">
        <v>5</v>
      </c>
      <c r="G83" s="29">
        <f t="shared" si="26"/>
        <v>0</v>
      </c>
      <c r="H83" s="28">
        <v>0</v>
      </c>
      <c r="I83" s="28">
        <v>0</v>
      </c>
      <c r="J83" s="28">
        <v>0</v>
      </c>
      <c r="K83" s="84">
        <v>0</v>
      </c>
      <c r="L83" s="84">
        <v>0</v>
      </c>
      <c r="M83" s="81">
        <v>0</v>
      </c>
      <c r="N83" s="102"/>
      <c r="O83" s="102"/>
      <c r="P83" s="102"/>
      <c r="Q83" s="110"/>
      <c r="R83" s="110"/>
      <c r="S83" s="110"/>
      <c r="T83" s="140"/>
      <c r="U83" s="160"/>
      <c r="V83" s="110"/>
    </row>
    <row r="84" spans="1:22" ht="15.75" customHeight="1">
      <c r="A84" s="165"/>
      <c r="B84" s="8" t="s">
        <v>7</v>
      </c>
      <c r="C84" s="102">
        <v>2022</v>
      </c>
      <c r="D84" s="102">
        <v>2027</v>
      </c>
      <c r="E84" s="103" t="s">
        <v>37</v>
      </c>
      <c r="F84" s="6" t="s">
        <v>28</v>
      </c>
      <c r="G84" s="29">
        <f t="shared" si="26"/>
        <v>546202.11</v>
      </c>
      <c r="H84" s="29">
        <f>H85+H86</f>
        <v>0</v>
      </c>
      <c r="I84" s="29">
        <f t="shared" ref="I84:M84" si="37">I85+I86</f>
        <v>0</v>
      </c>
      <c r="J84" s="29">
        <f t="shared" si="37"/>
        <v>396852.11</v>
      </c>
      <c r="K84" s="81">
        <f t="shared" si="37"/>
        <v>66450</v>
      </c>
      <c r="L84" s="81">
        <f t="shared" si="37"/>
        <v>66450</v>
      </c>
      <c r="M84" s="81">
        <f t="shared" si="37"/>
        <v>16450</v>
      </c>
      <c r="N84" s="148" t="s">
        <v>64</v>
      </c>
      <c r="O84" s="105" t="s">
        <v>10</v>
      </c>
      <c r="P84" s="105">
        <v>80</v>
      </c>
      <c r="Q84" s="111">
        <v>80</v>
      </c>
      <c r="R84" s="111" t="s">
        <v>116</v>
      </c>
      <c r="S84" s="111">
        <v>80</v>
      </c>
      <c r="T84" s="139">
        <v>80</v>
      </c>
      <c r="U84" s="107">
        <v>80</v>
      </c>
      <c r="V84" s="111">
        <v>100</v>
      </c>
    </row>
    <row r="85" spans="1:22" ht="52.5" customHeight="1">
      <c r="A85" s="165"/>
      <c r="B85" s="168" t="s">
        <v>1</v>
      </c>
      <c r="C85" s="102"/>
      <c r="D85" s="102"/>
      <c r="E85" s="103"/>
      <c r="F85" s="7" t="s">
        <v>4</v>
      </c>
      <c r="G85" s="29">
        <f t="shared" si="26"/>
        <v>546202.11</v>
      </c>
      <c r="H85" s="29">
        <v>0</v>
      </c>
      <c r="I85" s="29">
        <v>0</v>
      </c>
      <c r="J85" s="29">
        <v>396852.11</v>
      </c>
      <c r="K85" s="86">
        <v>66450</v>
      </c>
      <c r="L85" s="87">
        <v>66450</v>
      </c>
      <c r="M85" s="87">
        <v>16450</v>
      </c>
      <c r="N85" s="149"/>
      <c r="O85" s="105"/>
      <c r="P85" s="105"/>
      <c r="Q85" s="111"/>
      <c r="R85" s="111"/>
      <c r="S85" s="111"/>
      <c r="T85" s="139"/>
      <c r="U85" s="108"/>
      <c r="V85" s="111"/>
    </row>
    <row r="86" spans="1:22" ht="36.75" customHeight="1">
      <c r="A86" s="165"/>
      <c r="B86" s="169"/>
      <c r="C86" s="102"/>
      <c r="D86" s="102"/>
      <c r="E86" s="103"/>
      <c r="F86" s="7" t="s">
        <v>5</v>
      </c>
      <c r="G86" s="29">
        <f t="shared" si="26"/>
        <v>0</v>
      </c>
      <c r="H86" s="28">
        <v>0</v>
      </c>
      <c r="I86" s="28">
        <v>0</v>
      </c>
      <c r="J86" s="28">
        <v>0</v>
      </c>
      <c r="K86" s="28">
        <v>0</v>
      </c>
      <c r="L86" s="88">
        <v>0</v>
      </c>
      <c r="M86" s="89"/>
      <c r="N86" s="150"/>
      <c r="O86" s="105"/>
      <c r="P86" s="105"/>
      <c r="Q86" s="111"/>
      <c r="R86" s="111"/>
      <c r="S86" s="111"/>
      <c r="T86" s="139"/>
      <c r="U86" s="109"/>
      <c r="V86" s="111"/>
    </row>
    <row r="87" spans="1:22" ht="16.5" customHeight="1">
      <c r="A87" s="165"/>
      <c r="B87" s="8" t="s">
        <v>8</v>
      </c>
      <c r="C87" s="102">
        <v>2022</v>
      </c>
      <c r="D87" s="102">
        <v>2027</v>
      </c>
      <c r="E87" s="103" t="s">
        <v>37</v>
      </c>
      <c r="F87" s="6" t="s">
        <v>28</v>
      </c>
      <c r="G87" s="29">
        <f t="shared" si="26"/>
        <v>0</v>
      </c>
      <c r="H87" s="29">
        <v>0</v>
      </c>
      <c r="I87" s="29">
        <v>0</v>
      </c>
      <c r="J87" s="29">
        <v>0</v>
      </c>
      <c r="K87" s="28">
        <v>0</v>
      </c>
      <c r="L87" s="89"/>
      <c r="M87" s="89"/>
      <c r="N87" s="129" t="s">
        <v>65</v>
      </c>
      <c r="O87" s="105" t="s">
        <v>10</v>
      </c>
      <c r="P87" s="105">
        <v>0</v>
      </c>
      <c r="Q87" s="111">
        <v>0</v>
      </c>
      <c r="R87" s="111">
        <v>0</v>
      </c>
      <c r="S87" s="111">
        <v>0</v>
      </c>
      <c r="T87" s="139">
        <v>0</v>
      </c>
      <c r="U87" s="107">
        <v>0</v>
      </c>
      <c r="V87" s="111">
        <v>0</v>
      </c>
    </row>
    <row r="88" spans="1:22" ht="37.5" customHeight="1">
      <c r="A88" s="165"/>
      <c r="B88" s="99" t="s">
        <v>2</v>
      </c>
      <c r="C88" s="102"/>
      <c r="D88" s="102"/>
      <c r="E88" s="103"/>
      <c r="F88" s="7" t="s">
        <v>4</v>
      </c>
      <c r="G88" s="29">
        <f t="shared" si="26"/>
        <v>0</v>
      </c>
      <c r="H88" s="29">
        <v>0</v>
      </c>
      <c r="I88" s="29">
        <v>0</v>
      </c>
      <c r="J88" s="29">
        <v>0</v>
      </c>
      <c r="K88" s="28">
        <v>0</v>
      </c>
      <c r="L88" s="88">
        <v>0</v>
      </c>
      <c r="M88" s="89"/>
      <c r="N88" s="130"/>
      <c r="O88" s="105"/>
      <c r="P88" s="105"/>
      <c r="Q88" s="111"/>
      <c r="R88" s="111"/>
      <c r="S88" s="111"/>
      <c r="T88" s="139"/>
      <c r="U88" s="108"/>
      <c r="V88" s="111"/>
    </row>
    <row r="89" spans="1:22" ht="37.5" customHeight="1">
      <c r="A89" s="165"/>
      <c r="B89" s="100"/>
      <c r="C89" s="102"/>
      <c r="D89" s="102"/>
      <c r="E89" s="103"/>
      <c r="F89" s="7" t="s">
        <v>5</v>
      </c>
      <c r="G89" s="29">
        <f t="shared" si="26"/>
        <v>0</v>
      </c>
      <c r="H89" s="28">
        <v>0</v>
      </c>
      <c r="I89" s="28">
        <v>0</v>
      </c>
      <c r="J89" s="28">
        <v>0</v>
      </c>
      <c r="K89" s="28">
        <v>0</v>
      </c>
      <c r="L89" s="88">
        <v>0</v>
      </c>
      <c r="M89" s="89"/>
      <c r="N89" s="131"/>
      <c r="O89" s="105"/>
      <c r="P89" s="105"/>
      <c r="Q89" s="111"/>
      <c r="R89" s="111"/>
      <c r="S89" s="111"/>
      <c r="T89" s="139"/>
      <c r="U89" s="109"/>
      <c r="V89" s="111"/>
    </row>
    <row r="90" spans="1:22" ht="31.5">
      <c r="A90" s="176" t="s">
        <v>12</v>
      </c>
      <c r="B90" s="176"/>
      <c r="C90" s="177"/>
      <c r="D90" s="177"/>
      <c r="E90" s="176" t="s">
        <v>37</v>
      </c>
      <c r="F90" s="10" t="s">
        <v>28</v>
      </c>
      <c r="G90" s="33">
        <f t="shared" si="26"/>
        <v>546202.11</v>
      </c>
      <c r="H90" s="31">
        <f>H91+H92</f>
        <v>0</v>
      </c>
      <c r="I90" s="31">
        <f>I91+I92</f>
        <v>0</v>
      </c>
      <c r="J90" s="31">
        <f>J91+J92</f>
        <v>396852.11</v>
      </c>
      <c r="K90" s="31">
        <f>K91+K92</f>
        <v>66450</v>
      </c>
      <c r="L90" s="31">
        <f t="shared" ref="L90:M90" si="38">L91+L92</f>
        <v>66450</v>
      </c>
      <c r="M90" s="31">
        <f t="shared" si="38"/>
        <v>16450</v>
      </c>
      <c r="N90" s="147" t="s">
        <v>27</v>
      </c>
      <c r="O90" s="147" t="s">
        <v>27</v>
      </c>
      <c r="P90" s="147" t="s">
        <v>27</v>
      </c>
      <c r="Q90" s="106" t="s">
        <v>116</v>
      </c>
      <c r="R90" s="106" t="s">
        <v>116</v>
      </c>
      <c r="S90" s="106" t="s">
        <v>116</v>
      </c>
      <c r="T90" s="138" t="s">
        <v>27</v>
      </c>
      <c r="U90" s="161" t="s">
        <v>27</v>
      </c>
      <c r="V90" s="106" t="s">
        <v>27</v>
      </c>
    </row>
    <row r="91" spans="1:22" ht="50.25" customHeight="1">
      <c r="A91" s="176"/>
      <c r="B91" s="176"/>
      <c r="C91" s="177"/>
      <c r="D91" s="177"/>
      <c r="E91" s="176"/>
      <c r="F91" s="10" t="s">
        <v>33</v>
      </c>
      <c r="G91" s="33">
        <f t="shared" si="26"/>
        <v>546202.11</v>
      </c>
      <c r="H91" s="36">
        <f t="shared" ref="H91:K92" si="39">H55+H79</f>
        <v>0</v>
      </c>
      <c r="I91" s="36">
        <f t="shared" si="39"/>
        <v>0</v>
      </c>
      <c r="J91" s="36">
        <f t="shared" si="39"/>
        <v>396852.11</v>
      </c>
      <c r="K91" s="36">
        <f t="shared" si="39"/>
        <v>66450</v>
      </c>
      <c r="L91" s="36">
        <f t="shared" ref="L91:M91" si="40">L55+L79</f>
        <v>66450</v>
      </c>
      <c r="M91" s="36">
        <f t="shared" si="40"/>
        <v>16450</v>
      </c>
      <c r="N91" s="147"/>
      <c r="O91" s="147"/>
      <c r="P91" s="147"/>
      <c r="Q91" s="106"/>
      <c r="R91" s="106"/>
      <c r="S91" s="106"/>
      <c r="T91" s="138"/>
      <c r="U91" s="162"/>
      <c r="V91" s="106"/>
    </row>
    <row r="92" spans="1:22" ht="47.25">
      <c r="A92" s="176"/>
      <c r="B92" s="176"/>
      <c r="C92" s="177"/>
      <c r="D92" s="177"/>
      <c r="E92" s="176"/>
      <c r="F92" s="10" t="s">
        <v>34</v>
      </c>
      <c r="G92" s="33">
        <f t="shared" si="26"/>
        <v>0</v>
      </c>
      <c r="H92" s="36">
        <f t="shared" si="39"/>
        <v>0</v>
      </c>
      <c r="I92" s="36">
        <f t="shared" si="39"/>
        <v>0</v>
      </c>
      <c r="J92" s="36">
        <f t="shared" si="39"/>
        <v>0</v>
      </c>
      <c r="K92" s="36">
        <f t="shared" si="39"/>
        <v>0</v>
      </c>
      <c r="L92" s="36">
        <f t="shared" ref="L92:M92" si="41">L56+L80</f>
        <v>0</v>
      </c>
      <c r="M92" s="36">
        <f t="shared" si="41"/>
        <v>0</v>
      </c>
      <c r="N92" s="147"/>
      <c r="O92" s="147"/>
      <c r="P92" s="147"/>
      <c r="Q92" s="106"/>
      <c r="R92" s="106"/>
      <c r="S92" s="106"/>
      <c r="T92" s="138"/>
      <c r="U92" s="163"/>
      <c r="V92" s="106"/>
    </row>
    <row r="93" spans="1:22" ht="115.9" customHeight="1">
      <c r="A93" s="176" t="s">
        <v>81</v>
      </c>
      <c r="B93" s="176"/>
      <c r="C93" s="153" t="s">
        <v>80</v>
      </c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4"/>
      <c r="V93" s="154"/>
    </row>
    <row r="94" spans="1:22" ht="18.75" customHeight="1">
      <c r="A94" s="178">
        <v>1</v>
      </c>
      <c r="B94" s="9" t="s">
        <v>59</v>
      </c>
      <c r="C94" s="102">
        <v>2022</v>
      </c>
      <c r="D94" s="102">
        <v>2027</v>
      </c>
      <c r="E94" s="103" t="s">
        <v>37</v>
      </c>
      <c r="F94" s="6" t="s">
        <v>28</v>
      </c>
      <c r="G94" s="30">
        <f>+H94+I94+J94+K94+L94+M94</f>
        <v>904302.07000000007</v>
      </c>
      <c r="H94" s="29">
        <f t="shared" ref="H94:M95" si="42">H97</f>
        <v>143653</v>
      </c>
      <c r="I94" s="29">
        <f t="shared" si="42"/>
        <v>67643.28</v>
      </c>
      <c r="J94" s="29">
        <f t="shared" si="42"/>
        <v>110944.79</v>
      </c>
      <c r="K94" s="29">
        <f t="shared" si="42"/>
        <v>320000</v>
      </c>
      <c r="L94" s="29">
        <f t="shared" si="42"/>
        <v>80000</v>
      </c>
      <c r="M94" s="29">
        <f t="shared" si="42"/>
        <v>182061</v>
      </c>
      <c r="N94" s="105" t="s">
        <v>27</v>
      </c>
      <c r="O94" s="105" t="s">
        <v>27</v>
      </c>
      <c r="P94" s="105" t="s">
        <v>27</v>
      </c>
      <c r="Q94" s="111" t="s">
        <v>116</v>
      </c>
      <c r="R94" s="111" t="s">
        <v>116</v>
      </c>
      <c r="S94" s="111" t="s">
        <v>116</v>
      </c>
      <c r="T94" s="139" t="s">
        <v>27</v>
      </c>
      <c r="U94" s="107" t="s">
        <v>27</v>
      </c>
      <c r="V94" s="111" t="s">
        <v>27</v>
      </c>
    </row>
    <row r="95" spans="1:22" ht="55.5" customHeight="1">
      <c r="A95" s="178"/>
      <c r="B95" s="166" t="s">
        <v>39</v>
      </c>
      <c r="C95" s="102"/>
      <c r="D95" s="102"/>
      <c r="E95" s="103"/>
      <c r="F95" s="7" t="s">
        <v>4</v>
      </c>
      <c r="G95" s="30">
        <f t="shared" ref="G95:G144" si="43">+H95+I95+J95+K95+L95+M95</f>
        <v>854302.07000000007</v>
      </c>
      <c r="H95" s="29">
        <f t="shared" si="42"/>
        <v>143653</v>
      </c>
      <c r="I95" s="29">
        <f t="shared" si="42"/>
        <v>67643.28</v>
      </c>
      <c r="J95" s="29">
        <f t="shared" si="42"/>
        <v>110944.79</v>
      </c>
      <c r="K95" s="29">
        <f t="shared" si="42"/>
        <v>270000</v>
      </c>
      <c r="L95" s="29">
        <f t="shared" si="42"/>
        <v>80000</v>
      </c>
      <c r="M95" s="29">
        <f t="shared" si="42"/>
        <v>182061</v>
      </c>
      <c r="N95" s="105"/>
      <c r="O95" s="105"/>
      <c r="P95" s="105"/>
      <c r="Q95" s="111"/>
      <c r="R95" s="111"/>
      <c r="S95" s="111"/>
      <c r="T95" s="139"/>
      <c r="U95" s="108"/>
      <c r="V95" s="111"/>
    </row>
    <row r="96" spans="1:22" ht="36.75" customHeight="1">
      <c r="A96" s="178"/>
      <c r="B96" s="167"/>
      <c r="C96" s="102"/>
      <c r="D96" s="102"/>
      <c r="E96" s="103"/>
      <c r="F96" s="7" t="s">
        <v>5</v>
      </c>
      <c r="G96" s="30">
        <f t="shared" si="43"/>
        <v>50000</v>
      </c>
      <c r="H96" s="29">
        <f>H99</f>
        <v>0</v>
      </c>
      <c r="I96" s="29">
        <f t="shared" ref="I96:M96" si="44">I99</f>
        <v>0</v>
      </c>
      <c r="J96" s="29">
        <f t="shared" si="44"/>
        <v>0</v>
      </c>
      <c r="K96" s="29">
        <f t="shared" si="44"/>
        <v>50000</v>
      </c>
      <c r="L96" s="29">
        <f t="shared" si="44"/>
        <v>0</v>
      </c>
      <c r="M96" s="29">
        <f t="shared" si="44"/>
        <v>0</v>
      </c>
      <c r="N96" s="105"/>
      <c r="O96" s="105"/>
      <c r="P96" s="105"/>
      <c r="Q96" s="111"/>
      <c r="R96" s="111"/>
      <c r="S96" s="111"/>
      <c r="T96" s="139"/>
      <c r="U96" s="109"/>
      <c r="V96" s="111"/>
    </row>
    <row r="97" spans="1:22" ht="18.75" customHeight="1">
      <c r="A97" s="178"/>
      <c r="B97" s="9" t="s">
        <v>6</v>
      </c>
      <c r="C97" s="102">
        <v>2022</v>
      </c>
      <c r="D97" s="102">
        <v>2027</v>
      </c>
      <c r="E97" s="103" t="s">
        <v>37</v>
      </c>
      <c r="F97" s="6" t="s">
        <v>28</v>
      </c>
      <c r="G97" s="30">
        <f>+H97+I97+J97+K97+L97+M97</f>
        <v>904302.07000000007</v>
      </c>
      <c r="H97" s="29">
        <f t="shared" ref="H97:M97" si="45">H98+H99</f>
        <v>143653</v>
      </c>
      <c r="I97" s="29">
        <f t="shared" si="45"/>
        <v>67643.28</v>
      </c>
      <c r="J97" s="29">
        <f t="shared" si="45"/>
        <v>110944.79</v>
      </c>
      <c r="K97" s="29">
        <f t="shared" si="45"/>
        <v>320000</v>
      </c>
      <c r="L97" s="29">
        <f t="shared" si="45"/>
        <v>80000</v>
      </c>
      <c r="M97" s="29">
        <f t="shared" si="45"/>
        <v>182061</v>
      </c>
      <c r="N97" s="105" t="s">
        <v>27</v>
      </c>
      <c r="O97" s="105" t="s">
        <v>27</v>
      </c>
      <c r="P97" s="105" t="s">
        <v>27</v>
      </c>
      <c r="Q97" s="111" t="s">
        <v>116</v>
      </c>
      <c r="R97" s="111" t="s">
        <v>116</v>
      </c>
      <c r="S97" s="111" t="s">
        <v>116</v>
      </c>
      <c r="T97" s="139" t="s">
        <v>27</v>
      </c>
      <c r="U97" s="107" t="s">
        <v>27</v>
      </c>
      <c r="V97" s="111" t="s">
        <v>27</v>
      </c>
    </row>
    <row r="98" spans="1:22" ht="49.5" customHeight="1">
      <c r="A98" s="178"/>
      <c r="B98" s="166" t="s">
        <v>40</v>
      </c>
      <c r="C98" s="102"/>
      <c r="D98" s="102"/>
      <c r="E98" s="103"/>
      <c r="F98" s="7" t="s">
        <v>4</v>
      </c>
      <c r="G98" s="30">
        <f>+H98+I98+J98+K98+L98+M98</f>
        <v>854302.07000000007</v>
      </c>
      <c r="H98" s="30">
        <f t="shared" ref="H98:M98" si="46">H101+H104+H107+H110</f>
        <v>143653</v>
      </c>
      <c r="I98" s="30">
        <f t="shared" si="46"/>
        <v>67643.28</v>
      </c>
      <c r="J98" s="29">
        <f t="shared" si="46"/>
        <v>110944.79</v>
      </c>
      <c r="K98" s="30">
        <f t="shared" si="46"/>
        <v>270000</v>
      </c>
      <c r="L98" s="30">
        <f t="shared" si="46"/>
        <v>80000</v>
      </c>
      <c r="M98" s="30">
        <f t="shared" si="46"/>
        <v>182061</v>
      </c>
      <c r="N98" s="105"/>
      <c r="O98" s="105"/>
      <c r="P98" s="105"/>
      <c r="Q98" s="111"/>
      <c r="R98" s="111"/>
      <c r="S98" s="111"/>
      <c r="T98" s="139"/>
      <c r="U98" s="108"/>
      <c r="V98" s="111"/>
    </row>
    <row r="99" spans="1:22" ht="36" customHeight="1">
      <c r="A99" s="178"/>
      <c r="B99" s="167"/>
      <c r="C99" s="102"/>
      <c r="D99" s="102"/>
      <c r="E99" s="103"/>
      <c r="F99" s="7" t="s">
        <v>5</v>
      </c>
      <c r="G99" s="30">
        <f>+H99+I99+J99+K99+L99+M99</f>
        <v>50000</v>
      </c>
      <c r="H99" s="29">
        <f>H102+H105+H108+H111</f>
        <v>0</v>
      </c>
      <c r="I99" s="29">
        <f t="shared" ref="I99:M99" si="47">I102+I105+I108+I111</f>
        <v>0</v>
      </c>
      <c r="J99" s="29">
        <f t="shared" si="47"/>
        <v>0</v>
      </c>
      <c r="K99" s="29">
        <f t="shared" si="47"/>
        <v>50000</v>
      </c>
      <c r="L99" s="29">
        <f t="shared" si="47"/>
        <v>0</v>
      </c>
      <c r="M99" s="29">
        <f t="shared" si="47"/>
        <v>0</v>
      </c>
      <c r="N99" s="105"/>
      <c r="O99" s="105"/>
      <c r="P99" s="105"/>
      <c r="Q99" s="111"/>
      <c r="R99" s="111"/>
      <c r="S99" s="111"/>
      <c r="T99" s="139"/>
      <c r="U99" s="109"/>
      <c r="V99" s="111"/>
    </row>
    <row r="100" spans="1:22" ht="18.75" customHeight="1">
      <c r="A100" s="178"/>
      <c r="B100" s="8" t="s">
        <v>7</v>
      </c>
      <c r="C100" s="102">
        <v>2022</v>
      </c>
      <c r="D100" s="102">
        <v>2027</v>
      </c>
      <c r="E100" s="103" t="s">
        <v>37</v>
      </c>
      <c r="F100" s="6" t="s">
        <v>28</v>
      </c>
      <c r="G100" s="30">
        <f t="shared" si="43"/>
        <v>904302.07000000007</v>
      </c>
      <c r="H100" s="29">
        <f>H101+H102</f>
        <v>143653</v>
      </c>
      <c r="I100" s="29">
        <f t="shared" ref="I100:M100" si="48">I101+I102</f>
        <v>67643.28</v>
      </c>
      <c r="J100" s="29">
        <f t="shared" si="48"/>
        <v>110944.79</v>
      </c>
      <c r="K100" s="29">
        <f t="shared" si="48"/>
        <v>320000</v>
      </c>
      <c r="L100" s="29">
        <f t="shared" si="48"/>
        <v>80000</v>
      </c>
      <c r="M100" s="29">
        <f t="shared" si="48"/>
        <v>182061</v>
      </c>
      <c r="N100" s="170" t="s">
        <v>109</v>
      </c>
      <c r="O100" s="173" t="s">
        <v>41</v>
      </c>
      <c r="P100" s="105">
        <v>30</v>
      </c>
      <c r="Q100" s="111">
        <v>30</v>
      </c>
      <c r="R100" s="111">
        <v>30</v>
      </c>
      <c r="S100" s="111">
        <v>30</v>
      </c>
      <c r="T100" s="139">
        <v>30</v>
      </c>
      <c r="U100" s="107">
        <v>30</v>
      </c>
      <c r="V100" s="111">
        <v>30</v>
      </c>
    </row>
    <row r="101" spans="1:22" ht="52.5" customHeight="1">
      <c r="A101" s="178"/>
      <c r="B101" s="99" t="s">
        <v>42</v>
      </c>
      <c r="C101" s="102"/>
      <c r="D101" s="102"/>
      <c r="E101" s="103"/>
      <c r="F101" s="7" t="s">
        <v>4</v>
      </c>
      <c r="G101" s="30">
        <f t="shared" si="43"/>
        <v>854302.07000000007</v>
      </c>
      <c r="H101" s="29">
        <v>143653</v>
      </c>
      <c r="I101" s="29">
        <v>67643.28</v>
      </c>
      <c r="J101" s="29">
        <v>110944.79</v>
      </c>
      <c r="K101" s="29">
        <v>270000</v>
      </c>
      <c r="L101" s="29">
        <v>80000</v>
      </c>
      <c r="M101" s="83">
        <v>182061</v>
      </c>
      <c r="N101" s="171"/>
      <c r="O101" s="174"/>
      <c r="P101" s="105"/>
      <c r="Q101" s="111"/>
      <c r="R101" s="111"/>
      <c r="S101" s="111"/>
      <c r="T101" s="139"/>
      <c r="U101" s="108"/>
      <c r="V101" s="111"/>
    </row>
    <row r="102" spans="1:22" ht="33" customHeight="1">
      <c r="A102" s="178"/>
      <c r="B102" s="100"/>
      <c r="C102" s="102"/>
      <c r="D102" s="102"/>
      <c r="E102" s="103"/>
      <c r="F102" s="7" t="s">
        <v>5</v>
      </c>
      <c r="G102" s="30">
        <f t="shared" si="43"/>
        <v>50000</v>
      </c>
      <c r="H102" s="29">
        <v>0</v>
      </c>
      <c r="I102" s="29">
        <v>0</v>
      </c>
      <c r="J102" s="29">
        <v>0</v>
      </c>
      <c r="K102" s="29">
        <v>50000</v>
      </c>
      <c r="L102" s="29">
        <v>0</v>
      </c>
      <c r="M102" s="29">
        <v>0</v>
      </c>
      <c r="N102" s="172"/>
      <c r="O102" s="175"/>
      <c r="P102" s="105"/>
      <c r="Q102" s="111"/>
      <c r="R102" s="111"/>
      <c r="S102" s="111"/>
      <c r="T102" s="139"/>
      <c r="U102" s="109"/>
      <c r="V102" s="111"/>
    </row>
    <row r="103" spans="1:22" ht="18.75" customHeight="1">
      <c r="A103" s="178"/>
      <c r="B103" s="8" t="s">
        <v>8</v>
      </c>
      <c r="C103" s="102">
        <v>2022</v>
      </c>
      <c r="D103" s="102">
        <v>2027</v>
      </c>
      <c r="E103" s="103" t="s">
        <v>37</v>
      </c>
      <c r="F103" s="6" t="s">
        <v>28</v>
      </c>
      <c r="G103" s="30">
        <f t="shared" si="43"/>
        <v>0</v>
      </c>
      <c r="H103" s="29">
        <f t="shared" ref="H103:M103" si="49">H104+H105</f>
        <v>0</v>
      </c>
      <c r="I103" s="29">
        <f t="shared" si="49"/>
        <v>0</v>
      </c>
      <c r="J103" s="29">
        <f t="shared" si="49"/>
        <v>0</v>
      </c>
      <c r="K103" s="29">
        <f t="shared" si="49"/>
        <v>0</v>
      </c>
      <c r="L103" s="29">
        <f t="shared" si="49"/>
        <v>0</v>
      </c>
      <c r="M103" s="29">
        <f t="shared" si="49"/>
        <v>0</v>
      </c>
      <c r="N103" s="170" t="s">
        <v>100</v>
      </c>
      <c r="O103" s="105" t="s">
        <v>10</v>
      </c>
      <c r="P103" s="105">
        <v>0</v>
      </c>
      <c r="Q103" s="111">
        <v>0</v>
      </c>
      <c r="R103" s="111">
        <v>0</v>
      </c>
      <c r="S103" s="111">
        <v>0</v>
      </c>
      <c r="T103" s="139">
        <v>0</v>
      </c>
      <c r="U103" s="107">
        <v>0</v>
      </c>
      <c r="V103" s="111">
        <v>0</v>
      </c>
    </row>
    <row r="104" spans="1:22" ht="48.75" customHeight="1">
      <c r="A104" s="178"/>
      <c r="B104" s="99" t="s">
        <v>43</v>
      </c>
      <c r="C104" s="102"/>
      <c r="D104" s="102"/>
      <c r="E104" s="103"/>
      <c r="F104" s="7" t="s">
        <v>4</v>
      </c>
      <c r="G104" s="30">
        <f t="shared" si="43"/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171"/>
      <c r="O104" s="105"/>
      <c r="P104" s="105"/>
      <c r="Q104" s="111"/>
      <c r="R104" s="111"/>
      <c r="S104" s="111"/>
      <c r="T104" s="139"/>
      <c r="U104" s="108"/>
      <c r="V104" s="111"/>
    </row>
    <row r="105" spans="1:22" ht="36.75" customHeight="1">
      <c r="A105" s="178"/>
      <c r="B105" s="100"/>
      <c r="C105" s="102"/>
      <c r="D105" s="102"/>
      <c r="E105" s="103"/>
      <c r="F105" s="7" t="s">
        <v>5</v>
      </c>
      <c r="G105" s="30">
        <f t="shared" si="43"/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172"/>
      <c r="O105" s="105"/>
      <c r="P105" s="105"/>
      <c r="Q105" s="111"/>
      <c r="R105" s="111"/>
      <c r="S105" s="111"/>
      <c r="T105" s="139"/>
      <c r="U105" s="109"/>
      <c r="V105" s="111"/>
    </row>
    <row r="106" spans="1:22" ht="17.25" customHeight="1">
      <c r="A106" s="178"/>
      <c r="B106" s="8" t="s">
        <v>9</v>
      </c>
      <c r="C106" s="102">
        <v>2022</v>
      </c>
      <c r="D106" s="102">
        <v>2027</v>
      </c>
      <c r="E106" s="103" t="s">
        <v>37</v>
      </c>
      <c r="F106" s="6" t="s">
        <v>28</v>
      </c>
      <c r="G106" s="30">
        <f t="shared" si="43"/>
        <v>0</v>
      </c>
      <c r="H106" s="29">
        <f>H107+H108</f>
        <v>0</v>
      </c>
      <c r="I106" s="29">
        <f>I107+I108</f>
        <v>0</v>
      </c>
      <c r="J106" s="29">
        <f t="shared" ref="J106:M106" si="50">J107+J108</f>
        <v>0</v>
      </c>
      <c r="K106" s="29">
        <f t="shared" si="50"/>
        <v>0</v>
      </c>
      <c r="L106" s="29">
        <f t="shared" si="50"/>
        <v>0</v>
      </c>
      <c r="M106" s="29">
        <f t="shared" si="50"/>
        <v>0</v>
      </c>
      <c r="N106" s="104" t="s">
        <v>44</v>
      </c>
      <c r="O106" s="105" t="s">
        <v>3</v>
      </c>
      <c r="P106" s="105">
        <v>0</v>
      </c>
      <c r="Q106" s="111">
        <v>0</v>
      </c>
      <c r="R106" s="111">
        <v>0</v>
      </c>
      <c r="S106" s="111">
        <v>0</v>
      </c>
      <c r="T106" s="139">
        <v>1</v>
      </c>
      <c r="U106" s="107">
        <v>0</v>
      </c>
      <c r="V106" s="111">
        <v>0</v>
      </c>
    </row>
    <row r="107" spans="1:22" ht="49.5" customHeight="1">
      <c r="A107" s="178"/>
      <c r="B107" s="99" t="s">
        <v>45</v>
      </c>
      <c r="C107" s="102"/>
      <c r="D107" s="102"/>
      <c r="E107" s="103"/>
      <c r="F107" s="7" t="s">
        <v>4</v>
      </c>
      <c r="G107" s="30">
        <f t="shared" si="43"/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104"/>
      <c r="O107" s="105"/>
      <c r="P107" s="105"/>
      <c r="Q107" s="111"/>
      <c r="R107" s="111"/>
      <c r="S107" s="111"/>
      <c r="T107" s="139"/>
      <c r="U107" s="108"/>
      <c r="V107" s="111"/>
    </row>
    <row r="108" spans="1:22" ht="35.25" customHeight="1">
      <c r="A108" s="178"/>
      <c r="B108" s="100"/>
      <c r="C108" s="102"/>
      <c r="D108" s="102"/>
      <c r="E108" s="103"/>
      <c r="F108" s="7" t="s">
        <v>5</v>
      </c>
      <c r="G108" s="30">
        <f t="shared" si="43"/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104"/>
      <c r="O108" s="105"/>
      <c r="P108" s="105"/>
      <c r="Q108" s="111"/>
      <c r="R108" s="111"/>
      <c r="S108" s="111"/>
      <c r="T108" s="139"/>
      <c r="U108" s="109"/>
      <c r="V108" s="111"/>
    </row>
    <row r="109" spans="1:22" ht="17.25" customHeight="1">
      <c r="A109" s="178"/>
      <c r="B109" s="8" t="s">
        <v>114</v>
      </c>
      <c r="C109" s="102">
        <v>2023</v>
      </c>
      <c r="D109" s="102">
        <v>2027</v>
      </c>
      <c r="E109" s="103" t="s">
        <v>37</v>
      </c>
      <c r="F109" s="6" t="s">
        <v>28</v>
      </c>
      <c r="G109" s="30">
        <f t="shared" si="43"/>
        <v>0</v>
      </c>
      <c r="H109" s="29">
        <f>H110+H111</f>
        <v>0</v>
      </c>
      <c r="I109" s="29">
        <f>I110+I111</f>
        <v>0</v>
      </c>
      <c r="J109" s="29">
        <f t="shared" ref="J109:M109" si="51">J110+J111</f>
        <v>0</v>
      </c>
      <c r="K109" s="29">
        <f t="shared" si="51"/>
        <v>0</v>
      </c>
      <c r="L109" s="29">
        <f t="shared" si="51"/>
        <v>0</v>
      </c>
      <c r="M109" s="29">
        <f t="shared" si="51"/>
        <v>0</v>
      </c>
      <c r="N109" s="104" t="s">
        <v>117</v>
      </c>
      <c r="O109" s="105" t="s">
        <v>3</v>
      </c>
      <c r="P109" s="105"/>
      <c r="Q109" s="111">
        <v>0</v>
      </c>
      <c r="R109" s="111">
        <v>0</v>
      </c>
      <c r="S109" s="111">
        <v>1</v>
      </c>
      <c r="T109" s="139">
        <v>0</v>
      </c>
      <c r="U109" s="107">
        <v>0</v>
      </c>
      <c r="V109" s="111">
        <v>0</v>
      </c>
    </row>
    <row r="110" spans="1:22" ht="49.5" customHeight="1">
      <c r="A110" s="178"/>
      <c r="B110" s="99" t="s">
        <v>115</v>
      </c>
      <c r="C110" s="102"/>
      <c r="D110" s="102"/>
      <c r="E110" s="103"/>
      <c r="F110" s="7" t="s">
        <v>4</v>
      </c>
      <c r="G110" s="30">
        <f t="shared" si="43"/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104"/>
      <c r="O110" s="105"/>
      <c r="P110" s="105"/>
      <c r="Q110" s="111"/>
      <c r="R110" s="111"/>
      <c r="S110" s="111"/>
      <c r="T110" s="139"/>
      <c r="U110" s="108"/>
      <c r="V110" s="111"/>
    </row>
    <row r="111" spans="1:22" ht="35.25" customHeight="1">
      <c r="A111" s="178"/>
      <c r="B111" s="100"/>
      <c r="C111" s="102"/>
      <c r="D111" s="102"/>
      <c r="E111" s="103"/>
      <c r="F111" s="7" t="s">
        <v>5</v>
      </c>
      <c r="G111" s="30">
        <f t="shared" si="43"/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104"/>
      <c r="O111" s="105"/>
      <c r="P111" s="105"/>
      <c r="Q111" s="111"/>
      <c r="R111" s="111"/>
      <c r="S111" s="111"/>
      <c r="T111" s="139"/>
      <c r="U111" s="109"/>
      <c r="V111" s="111"/>
    </row>
    <row r="112" spans="1:22" ht="36" customHeight="1">
      <c r="A112" s="103">
        <v>2</v>
      </c>
      <c r="B112" s="9" t="s">
        <v>60</v>
      </c>
      <c r="C112" s="102">
        <v>2022</v>
      </c>
      <c r="D112" s="102">
        <v>2027</v>
      </c>
      <c r="E112" s="103" t="s">
        <v>37</v>
      </c>
      <c r="F112" s="6" t="s">
        <v>28</v>
      </c>
      <c r="G112" s="30">
        <f t="shared" si="43"/>
        <v>102746.3</v>
      </c>
      <c r="H112" s="29">
        <f t="shared" ref="H112:M112" si="52">H113+H114</f>
        <v>28301.3</v>
      </c>
      <c r="I112" s="29">
        <f t="shared" si="52"/>
        <v>1336.32</v>
      </c>
      <c r="J112" s="29">
        <f t="shared" si="52"/>
        <v>4108.68</v>
      </c>
      <c r="K112" s="29">
        <f t="shared" si="52"/>
        <v>23000</v>
      </c>
      <c r="L112" s="29">
        <f t="shared" si="52"/>
        <v>23000</v>
      </c>
      <c r="M112" s="29">
        <f t="shared" si="52"/>
        <v>23000</v>
      </c>
      <c r="N112" s="102" t="s">
        <v>27</v>
      </c>
      <c r="O112" s="102" t="s">
        <v>27</v>
      </c>
      <c r="P112" s="102" t="s">
        <v>27</v>
      </c>
      <c r="Q112" s="110" t="s">
        <v>116</v>
      </c>
      <c r="R112" s="110" t="s">
        <v>116</v>
      </c>
      <c r="S112" s="110" t="s">
        <v>116</v>
      </c>
      <c r="T112" s="140" t="s">
        <v>27</v>
      </c>
      <c r="U112" s="215" t="s">
        <v>27</v>
      </c>
      <c r="V112" s="110" t="s">
        <v>27</v>
      </c>
    </row>
    <row r="113" spans="1:22" ht="52.5" customHeight="1">
      <c r="A113" s="103"/>
      <c r="B113" s="166" t="s">
        <v>66</v>
      </c>
      <c r="C113" s="102"/>
      <c r="D113" s="102"/>
      <c r="E113" s="103"/>
      <c r="F113" s="7" t="s">
        <v>4</v>
      </c>
      <c r="G113" s="30">
        <f t="shared" si="43"/>
        <v>102746.3</v>
      </c>
      <c r="H113" s="29">
        <f t="shared" ref="H113:M113" si="53">H116</f>
        <v>28301.3</v>
      </c>
      <c r="I113" s="29">
        <f t="shared" si="53"/>
        <v>1336.32</v>
      </c>
      <c r="J113" s="29">
        <f t="shared" si="53"/>
        <v>4108.68</v>
      </c>
      <c r="K113" s="29">
        <f t="shared" si="53"/>
        <v>23000</v>
      </c>
      <c r="L113" s="29">
        <f t="shared" si="53"/>
        <v>23000</v>
      </c>
      <c r="M113" s="29">
        <f t="shared" si="53"/>
        <v>23000</v>
      </c>
      <c r="N113" s="102"/>
      <c r="O113" s="102"/>
      <c r="P113" s="102"/>
      <c r="Q113" s="110"/>
      <c r="R113" s="110"/>
      <c r="S113" s="110"/>
      <c r="T113" s="140"/>
      <c r="U113" s="216"/>
      <c r="V113" s="110"/>
    </row>
    <row r="114" spans="1:22" ht="41.25" customHeight="1">
      <c r="A114" s="103"/>
      <c r="B114" s="167"/>
      <c r="C114" s="102"/>
      <c r="D114" s="102"/>
      <c r="E114" s="103"/>
      <c r="F114" s="7" t="s">
        <v>5</v>
      </c>
      <c r="G114" s="30">
        <f t="shared" si="43"/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102"/>
      <c r="O114" s="102"/>
      <c r="P114" s="102"/>
      <c r="Q114" s="110"/>
      <c r="R114" s="110"/>
      <c r="S114" s="110"/>
      <c r="T114" s="140"/>
      <c r="U114" s="217"/>
      <c r="V114" s="110"/>
    </row>
    <row r="115" spans="1:22" ht="18.75" customHeight="1">
      <c r="A115" s="178"/>
      <c r="B115" s="9" t="s">
        <v>6</v>
      </c>
      <c r="C115" s="102">
        <v>2022</v>
      </c>
      <c r="D115" s="102">
        <v>2027</v>
      </c>
      <c r="E115" s="103" t="s">
        <v>37</v>
      </c>
      <c r="F115" s="6" t="s">
        <v>28</v>
      </c>
      <c r="G115" s="30">
        <f t="shared" si="43"/>
        <v>102746.3</v>
      </c>
      <c r="H115" s="29">
        <f>H116+H117</f>
        <v>28301.3</v>
      </c>
      <c r="I115" s="29">
        <f>I116+I117</f>
        <v>1336.32</v>
      </c>
      <c r="J115" s="29">
        <f t="shared" ref="J115:M115" si="54">J116+J117</f>
        <v>4108.68</v>
      </c>
      <c r="K115" s="29">
        <f t="shared" si="54"/>
        <v>23000</v>
      </c>
      <c r="L115" s="29">
        <f t="shared" si="54"/>
        <v>23000</v>
      </c>
      <c r="M115" s="29">
        <f t="shared" si="54"/>
        <v>23000</v>
      </c>
      <c r="N115" s="102" t="s">
        <v>27</v>
      </c>
      <c r="O115" s="102" t="s">
        <v>27</v>
      </c>
      <c r="P115" s="102" t="s">
        <v>27</v>
      </c>
      <c r="Q115" s="110" t="s">
        <v>116</v>
      </c>
      <c r="R115" s="110" t="s">
        <v>116</v>
      </c>
      <c r="S115" s="110" t="s">
        <v>116</v>
      </c>
      <c r="T115" s="140" t="s">
        <v>27</v>
      </c>
      <c r="U115" s="158" t="s">
        <v>27</v>
      </c>
      <c r="V115" s="110" t="s">
        <v>27</v>
      </c>
    </row>
    <row r="116" spans="1:22" ht="48.75" customHeight="1">
      <c r="A116" s="178"/>
      <c r="B116" s="166" t="s">
        <v>46</v>
      </c>
      <c r="C116" s="102"/>
      <c r="D116" s="102"/>
      <c r="E116" s="103"/>
      <c r="F116" s="7" t="s">
        <v>4</v>
      </c>
      <c r="G116" s="30">
        <f t="shared" si="43"/>
        <v>102746.3</v>
      </c>
      <c r="H116" s="30">
        <f t="shared" ref="H116:M117" si="55">H119+H122+H125</f>
        <v>28301.3</v>
      </c>
      <c r="I116" s="30">
        <f t="shared" si="55"/>
        <v>1336.32</v>
      </c>
      <c r="J116" s="29">
        <f t="shared" si="55"/>
        <v>4108.68</v>
      </c>
      <c r="K116" s="30">
        <f>K119+K122+K125</f>
        <v>23000</v>
      </c>
      <c r="L116" s="30">
        <f t="shared" si="55"/>
        <v>23000</v>
      </c>
      <c r="M116" s="30">
        <f t="shared" si="55"/>
        <v>23000</v>
      </c>
      <c r="N116" s="102"/>
      <c r="O116" s="102"/>
      <c r="P116" s="102"/>
      <c r="Q116" s="110"/>
      <c r="R116" s="110"/>
      <c r="S116" s="110"/>
      <c r="T116" s="140"/>
      <c r="U116" s="159"/>
      <c r="V116" s="110"/>
    </row>
    <row r="117" spans="1:22" ht="52.9" customHeight="1">
      <c r="A117" s="178"/>
      <c r="B117" s="167"/>
      <c r="C117" s="102"/>
      <c r="D117" s="102"/>
      <c r="E117" s="103"/>
      <c r="F117" s="7" t="s">
        <v>5</v>
      </c>
      <c r="G117" s="30">
        <f t="shared" si="43"/>
        <v>0</v>
      </c>
      <c r="H117" s="30">
        <f t="shared" si="55"/>
        <v>0</v>
      </c>
      <c r="I117" s="30">
        <f t="shared" si="55"/>
        <v>0</v>
      </c>
      <c r="J117" s="29">
        <f t="shared" si="55"/>
        <v>0</v>
      </c>
      <c r="K117" s="30">
        <f t="shared" si="55"/>
        <v>0</v>
      </c>
      <c r="L117" s="30">
        <f t="shared" si="55"/>
        <v>0</v>
      </c>
      <c r="M117" s="30">
        <f t="shared" si="55"/>
        <v>0</v>
      </c>
      <c r="N117" s="102"/>
      <c r="O117" s="102"/>
      <c r="P117" s="102"/>
      <c r="Q117" s="110"/>
      <c r="R117" s="110"/>
      <c r="S117" s="110"/>
      <c r="T117" s="140"/>
      <c r="U117" s="160"/>
      <c r="V117" s="110"/>
    </row>
    <row r="118" spans="1:22" ht="18.75" customHeight="1">
      <c r="A118" s="178"/>
      <c r="B118" s="8" t="s">
        <v>7</v>
      </c>
      <c r="C118" s="102">
        <v>2022</v>
      </c>
      <c r="D118" s="102">
        <v>2027</v>
      </c>
      <c r="E118" s="103" t="s">
        <v>37</v>
      </c>
      <c r="F118" s="6" t="s">
        <v>28</v>
      </c>
      <c r="G118" s="30">
        <f t="shared" si="43"/>
        <v>24947.3</v>
      </c>
      <c r="H118" s="29">
        <f t="shared" ref="H118:M118" si="56">H119+H120</f>
        <v>13502.3</v>
      </c>
      <c r="I118" s="29">
        <f t="shared" si="56"/>
        <v>1336.32</v>
      </c>
      <c r="J118" s="29">
        <f t="shared" si="56"/>
        <v>4108.68</v>
      </c>
      <c r="K118" s="29">
        <f t="shared" si="56"/>
        <v>2000</v>
      </c>
      <c r="L118" s="29">
        <f t="shared" si="56"/>
        <v>2000</v>
      </c>
      <c r="M118" s="29">
        <f t="shared" si="56"/>
        <v>2000</v>
      </c>
      <c r="N118" s="148" t="s">
        <v>67</v>
      </c>
      <c r="O118" s="105" t="s">
        <v>10</v>
      </c>
      <c r="P118" s="105" t="s">
        <v>116</v>
      </c>
      <c r="Q118" s="111">
        <v>10</v>
      </c>
      <c r="R118" s="111">
        <v>10</v>
      </c>
      <c r="S118" s="111">
        <v>10</v>
      </c>
      <c r="T118" s="139">
        <v>10</v>
      </c>
      <c r="U118" s="107">
        <v>10</v>
      </c>
      <c r="V118" s="111">
        <v>10</v>
      </c>
    </row>
    <row r="119" spans="1:22" ht="49.5" customHeight="1">
      <c r="A119" s="178"/>
      <c r="B119" s="99" t="s">
        <v>47</v>
      </c>
      <c r="C119" s="102"/>
      <c r="D119" s="102"/>
      <c r="E119" s="103"/>
      <c r="F119" s="7" t="s">
        <v>4</v>
      </c>
      <c r="G119" s="30">
        <f t="shared" si="43"/>
        <v>24947.3</v>
      </c>
      <c r="H119" s="29">
        <v>13502.3</v>
      </c>
      <c r="I119" s="29">
        <v>1336.32</v>
      </c>
      <c r="J119" s="29">
        <v>4108.68</v>
      </c>
      <c r="K119" s="29">
        <v>2000</v>
      </c>
      <c r="L119" s="29">
        <v>2000</v>
      </c>
      <c r="M119" s="29">
        <v>2000</v>
      </c>
      <c r="N119" s="149"/>
      <c r="O119" s="105"/>
      <c r="P119" s="105"/>
      <c r="Q119" s="111"/>
      <c r="R119" s="111"/>
      <c r="S119" s="111"/>
      <c r="T119" s="139"/>
      <c r="U119" s="108"/>
      <c r="V119" s="111"/>
    </row>
    <row r="120" spans="1:22" ht="58.5" customHeight="1">
      <c r="A120" s="178"/>
      <c r="B120" s="100"/>
      <c r="C120" s="102"/>
      <c r="D120" s="102"/>
      <c r="E120" s="103"/>
      <c r="F120" s="7" t="s">
        <v>5</v>
      </c>
      <c r="G120" s="30">
        <f t="shared" si="43"/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150"/>
      <c r="O120" s="105"/>
      <c r="P120" s="105"/>
      <c r="Q120" s="111"/>
      <c r="R120" s="111"/>
      <c r="S120" s="111"/>
      <c r="T120" s="139"/>
      <c r="U120" s="109"/>
      <c r="V120" s="111"/>
    </row>
    <row r="121" spans="1:22" ht="18.75" customHeight="1">
      <c r="A121" s="178"/>
      <c r="B121" s="8" t="s">
        <v>8</v>
      </c>
      <c r="C121" s="102">
        <v>2022</v>
      </c>
      <c r="D121" s="102">
        <v>2027</v>
      </c>
      <c r="E121" s="103" t="s">
        <v>37</v>
      </c>
      <c r="F121" s="6" t="s">
        <v>28</v>
      </c>
      <c r="G121" s="30">
        <f t="shared" si="43"/>
        <v>31500</v>
      </c>
      <c r="H121" s="29">
        <f t="shared" ref="H121:M121" si="57">H122+H123</f>
        <v>0</v>
      </c>
      <c r="I121" s="29">
        <f t="shared" si="57"/>
        <v>0</v>
      </c>
      <c r="J121" s="29">
        <f t="shared" si="57"/>
        <v>0</v>
      </c>
      <c r="K121" s="29">
        <f t="shared" si="57"/>
        <v>10500</v>
      </c>
      <c r="L121" s="29">
        <f t="shared" si="57"/>
        <v>10500</v>
      </c>
      <c r="M121" s="29">
        <f t="shared" si="57"/>
        <v>10500</v>
      </c>
      <c r="N121" s="148" t="s">
        <v>48</v>
      </c>
      <c r="O121" s="105" t="s">
        <v>10</v>
      </c>
      <c r="P121" s="105">
        <v>10</v>
      </c>
      <c r="Q121" s="111">
        <v>10</v>
      </c>
      <c r="R121" s="111">
        <v>10</v>
      </c>
      <c r="S121" s="111">
        <v>10</v>
      </c>
      <c r="T121" s="139">
        <v>10</v>
      </c>
      <c r="U121" s="107">
        <v>10</v>
      </c>
      <c r="V121" s="111">
        <v>10</v>
      </c>
    </row>
    <row r="122" spans="1:22" ht="66" customHeight="1">
      <c r="A122" s="178"/>
      <c r="B122" s="99" t="s">
        <v>49</v>
      </c>
      <c r="C122" s="102"/>
      <c r="D122" s="102"/>
      <c r="E122" s="103"/>
      <c r="F122" s="7" t="s">
        <v>4</v>
      </c>
      <c r="G122" s="30">
        <f t="shared" si="43"/>
        <v>31500</v>
      </c>
      <c r="H122" s="29">
        <v>0</v>
      </c>
      <c r="I122" s="29">
        <v>0</v>
      </c>
      <c r="J122" s="29">
        <v>0</v>
      </c>
      <c r="K122" s="29">
        <v>10500</v>
      </c>
      <c r="L122" s="29">
        <v>10500</v>
      </c>
      <c r="M122" s="83">
        <v>10500</v>
      </c>
      <c r="N122" s="149"/>
      <c r="O122" s="105"/>
      <c r="P122" s="105"/>
      <c r="Q122" s="111"/>
      <c r="R122" s="111"/>
      <c r="S122" s="111"/>
      <c r="T122" s="139"/>
      <c r="U122" s="108"/>
      <c r="V122" s="111"/>
    </row>
    <row r="123" spans="1:22" ht="39.75" customHeight="1">
      <c r="A123" s="178"/>
      <c r="B123" s="100"/>
      <c r="C123" s="102"/>
      <c r="D123" s="102"/>
      <c r="E123" s="103"/>
      <c r="F123" s="7" t="s">
        <v>5</v>
      </c>
      <c r="G123" s="30">
        <f t="shared" si="43"/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150"/>
      <c r="O123" s="105"/>
      <c r="P123" s="105"/>
      <c r="Q123" s="111"/>
      <c r="R123" s="111"/>
      <c r="S123" s="111"/>
      <c r="T123" s="139"/>
      <c r="U123" s="109"/>
      <c r="V123" s="111"/>
    </row>
    <row r="124" spans="1:22" ht="18.75" customHeight="1">
      <c r="A124" s="178"/>
      <c r="B124" s="8" t="s">
        <v>9</v>
      </c>
      <c r="C124" s="102">
        <v>2022</v>
      </c>
      <c r="D124" s="102">
        <v>2027</v>
      </c>
      <c r="E124" s="103" t="s">
        <v>37</v>
      </c>
      <c r="F124" s="6" t="s">
        <v>28</v>
      </c>
      <c r="G124" s="30">
        <f t="shared" si="43"/>
        <v>46299</v>
      </c>
      <c r="H124" s="29">
        <f t="shared" ref="H124:M124" si="58">H125+H126</f>
        <v>14799</v>
      </c>
      <c r="I124" s="29">
        <f t="shared" si="58"/>
        <v>0</v>
      </c>
      <c r="J124" s="29">
        <f t="shared" si="58"/>
        <v>0</v>
      </c>
      <c r="K124" s="29">
        <f t="shared" si="58"/>
        <v>10500</v>
      </c>
      <c r="L124" s="29">
        <f t="shared" si="58"/>
        <v>10500</v>
      </c>
      <c r="M124" s="29">
        <f t="shared" si="58"/>
        <v>10500</v>
      </c>
      <c r="N124" s="148" t="s">
        <v>68</v>
      </c>
      <c r="O124" s="105" t="s">
        <v>10</v>
      </c>
      <c r="P124" s="105">
        <v>10</v>
      </c>
      <c r="Q124" s="111">
        <v>10</v>
      </c>
      <c r="R124" s="111">
        <v>10</v>
      </c>
      <c r="S124" s="111">
        <v>10</v>
      </c>
      <c r="T124" s="139">
        <v>10</v>
      </c>
      <c r="U124" s="107">
        <v>10</v>
      </c>
      <c r="V124" s="111">
        <v>10</v>
      </c>
    </row>
    <row r="125" spans="1:22" ht="54" customHeight="1">
      <c r="A125" s="178"/>
      <c r="B125" s="99" t="s">
        <v>50</v>
      </c>
      <c r="C125" s="102"/>
      <c r="D125" s="102"/>
      <c r="E125" s="103"/>
      <c r="F125" s="7" t="s">
        <v>4</v>
      </c>
      <c r="G125" s="30">
        <f t="shared" si="43"/>
        <v>46299</v>
      </c>
      <c r="H125" s="29">
        <v>14799</v>
      </c>
      <c r="I125" s="29">
        <v>0</v>
      </c>
      <c r="J125" s="29">
        <v>0</v>
      </c>
      <c r="K125" s="29">
        <v>10500</v>
      </c>
      <c r="L125" s="29">
        <v>10500</v>
      </c>
      <c r="M125" s="29">
        <v>10500</v>
      </c>
      <c r="N125" s="149"/>
      <c r="O125" s="105"/>
      <c r="P125" s="105"/>
      <c r="Q125" s="111"/>
      <c r="R125" s="111"/>
      <c r="S125" s="111"/>
      <c r="T125" s="139"/>
      <c r="U125" s="108"/>
      <c r="V125" s="111"/>
    </row>
    <row r="126" spans="1:22" ht="38.25" customHeight="1">
      <c r="A126" s="178"/>
      <c r="B126" s="100"/>
      <c r="C126" s="102"/>
      <c r="D126" s="102"/>
      <c r="E126" s="103"/>
      <c r="F126" s="7" t="s">
        <v>5</v>
      </c>
      <c r="G126" s="30">
        <f t="shared" si="43"/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150"/>
      <c r="O126" s="105"/>
      <c r="P126" s="105"/>
      <c r="Q126" s="111"/>
      <c r="R126" s="111"/>
      <c r="S126" s="111"/>
      <c r="T126" s="139"/>
      <c r="U126" s="109"/>
      <c r="V126" s="111"/>
    </row>
    <row r="127" spans="1:22" ht="36" customHeight="1">
      <c r="A127" s="200"/>
      <c r="B127" s="9" t="s">
        <v>61</v>
      </c>
      <c r="C127" s="184">
        <v>2022</v>
      </c>
      <c r="D127" s="184">
        <v>2027</v>
      </c>
      <c r="E127" s="103" t="s">
        <v>37</v>
      </c>
      <c r="F127" s="6" t="s">
        <v>28</v>
      </c>
      <c r="G127" s="30">
        <f t="shared" si="43"/>
        <v>2659729.1399999997</v>
      </c>
      <c r="H127" s="29">
        <f t="shared" ref="H127:M128" si="59">H130</f>
        <v>69332</v>
      </c>
      <c r="I127" s="29">
        <f t="shared" si="59"/>
        <v>92300</v>
      </c>
      <c r="J127" s="29">
        <f t="shared" si="59"/>
        <v>2007336.8199999998</v>
      </c>
      <c r="K127" s="29">
        <f t="shared" si="59"/>
        <v>468760.32000000001</v>
      </c>
      <c r="L127" s="29">
        <f t="shared" si="59"/>
        <v>16000</v>
      </c>
      <c r="M127" s="29">
        <f t="shared" si="59"/>
        <v>6000</v>
      </c>
      <c r="N127" s="102" t="s">
        <v>27</v>
      </c>
      <c r="O127" s="102" t="s">
        <v>27</v>
      </c>
      <c r="P127" s="102" t="s">
        <v>27</v>
      </c>
      <c r="Q127" s="110" t="s">
        <v>116</v>
      </c>
      <c r="R127" s="110" t="s">
        <v>116</v>
      </c>
      <c r="S127" s="110" t="s">
        <v>116</v>
      </c>
      <c r="T127" s="140" t="s">
        <v>27</v>
      </c>
      <c r="U127" s="158" t="s">
        <v>27</v>
      </c>
      <c r="V127" s="110" t="s">
        <v>27</v>
      </c>
    </row>
    <row r="128" spans="1:22" ht="49.15" customHeight="1">
      <c r="A128" s="201"/>
      <c r="B128" s="166" t="s">
        <v>53</v>
      </c>
      <c r="C128" s="185"/>
      <c r="D128" s="185"/>
      <c r="E128" s="103"/>
      <c r="F128" s="7" t="s">
        <v>4</v>
      </c>
      <c r="G128" s="30">
        <f t="shared" si="43"/>
        <v>1656424.04</v>
      </c>
      <c r="H128" s="29">
        <f t="shared" si="59"/>
        <v>49332</v>
      </c>
      <c r="I128" s="29">
        <f t="shared" si="59"/>
        <v>52300</v>
      </c>
      <c r="J128" s="29">
        <f t="shared" si="59"/>
        <v>1064031.72</v>
      </c>
      <c r="K128" s="29">
        <f t="shared" si="59"/>
        <v>468760.32000000001</v>
      </c>
      <c r="L128" s="29">
        <f t="shared" si="59"/>
        <v>16000</v>
      </c>
      <c r="M128" s="29">
        <f t="shared" si="59"/>
        <v>6000</v>
      </c>
      <c r="N128" s="102"/>
      <c r="O128" s="102"/>
      <c r="P128" s="102"/>
      <c r="Q128" s="110"/>
      <c r="R128" s="110"/>
      <c r="S128" s="110"/>
      <c r="T128" s="140"/>
      <c r="U128" s="159"/>
      <c r="V128" s="110"/>
    </row>
    <row r="129" spans="1:22" ht="58.15" customHeight="1">
      <c r="A129" s="202"/>
      <c r="B129" s="167"/>
      <c r="C129" s="186"/>
      <c r="D129" s="186"/>
      <c r="E129" s="103"/>
      <c r="F129" s="7" t="s">
        <v>5</v>
      </c>
      <c r="G129" s="30">
        <f t="shared" si="43"/>
        <v>1003305.1</v>
      </c>
      <c r="H129" s="29">
        <f>H132</f>
        <v>20000</v>
      </c>
      <c r="I129" s="29">
        <f t="shared" ref="I129:M129" si="60">I132</f>
        <v>40000</v>
      </c>
      <c r="J129" s="29">
        <f t="shared" si="60"/>
        <v>943305.1</v>
      </c>
      <c r="K129" s="29">
        <f t="shared" si="60"/>
        <v>0</v>
      </c>
      <c r="L129" s="29">
        <f t="shared" si="60"/>
        <v>0</v>
      </c>
      <c r="M129" s="29">
        <f t="shared" si="60"/>
        <v>0</v>
      </c>
      <c r="N129" s="102"/>
      <c r="O129" s="102"/>
      <c r="P129" s="102"/>
      <c r="Q129" s="110"/>
      <c r="R129" s="110"/>
      <c r="S129" s="110"/>
      <c r="T129" s="140"/>
      <c r="U129" s="160"/>
      <c r="V129" s="110"/>
    </row>
    <row r="130" spans="1:22" ht="18.75" customHeight="1">
      <c r="A130" s="200"/>
      <c r="B130" s="9" t="s">
        <v>6</v>
      </c>
      <c r="C130" s="184">
        <v>2022</v>
      </c>
      <c r="D130" s="184">
        <v>2027</v>
      </c>
      <c r="E130" s="103" t="s">
        <v>37</v>
      </c>
      <c r="F130" s="6" t="s">
        <v>28</v>
      </c>
      <c r="G130" s="30">
        <f t="shared" si="43"/>
        <v>2659729.1399999997</v>
      </c>
      <c r="H130" s="34">
        <f t="shared" ref="H130:M130" si="61">H131+H132</f>
        <v>69332</v>
      </c>
      <c r="I130" s="34">
        <f t="shared" si="61"/>
        <v>92300</v>
      </c>
      <c r="J130" s="34">
        <f t="shared" si="61"/>
        <v>2007336.8199999998</v>
      </c>
      <c r="K130" s="34">
        <f t="shared" si="61"/>
        <v>468760.32000000001</v>
      </c>
      <c r="L130" s="34">
        <f t="shared" si="61"/>
        <v>16000</v>
      </c>
      <c r="M130" s="34">
        <f t="shared" si="61"/>
        <v>6000</v>
      </c>
      <c r="N130" s="102" t="s">
        <v>27</v>
      </c>
      <c r="O130" s="102" t="s">
        <v>27</v>
      </c>
      <c r="P130" s="102" t="s">
        <v>27</v>
      </c>
      <c r="Q130" s="110" t="s">
        <v>116</v>
      </c>
      <c r="R130" s="110" t="s">
        <v>116</v>
      </c>
      <c r="S130" s="110" t="s">
        <v>116</v>
      </c>
      <c r="T130" s="140" t="s">
        <v>27</v>
      </c>
      <c r="U130" s="158" t="s">
        <v>27</v>
      </c>
      <c r="V130" s="110" t="s">
        <v>27</v>
      </c>
    </row>
    <row r="131" spans="1:22" ht="59.45" customHeight="1">
      <c r="A131" s="201"/>
      <c r="B131" s="166" t="s">
        <v>54</v>
      </c>
      <c r="C131" s="185"/>
      <c r="D131" s="185"/>
      <c r="E131" s="103"/>
      <c r="F131" s="7" t="s">
        <v>4</v>
      </c>
      <c r="G131" s="30">
        <f t="shared" si="43"/>
        <v>1656424.04</v>
      </c>
      <c r="H131" s="30">
        <f t="shared" ref="H131:M132" si="62">H134+H137</f>
        <v>49332</v>
      </c>
      <c r="I131" s="30">
        <f t="shared" si="62"/>
        <v>52300</v>
      </c>
      <c r="J131" s="29">
        <f t="shared" si="62"/>
        <v>1064031.72</v>
      </c>
      <c r="K131" s="30">
        <f t="shared" si="62"/>
        <v>468760.32000000001</v>
      </c>
      <c r="L131" s="30">
        <f t="shared" si="62"/>
        <v>16000</v>
      </c>
      <c r="M131" s="30">
        <f t="shared" si="62"/>
        <v>6000</v>
      </c>
      <c r="N131" s="102"/>
      <c r="O131" s="102"/>
      <c r="P131" s="102"/>
      <c r="Q131" s="110"/>
      <c r="R131" s="110"/>
      <c r="S131" s="110"/>
      <c r="T131" s="140"/>
      <c r="U131" s="159"/>
      <c r="V131" s="110"/>
    </row>
    <row r="132" spans="1:22" ht="55.15" customHeight="1">
      <c r="A132" s="202"/>
      <c r="B132" s="167"/>
      <c r="C132" s="186"/>
      <c r="D132" s="186"/>
      <c r="E132" s="103"/>
      <c r="F132" s="7" t="s">
        <v>5</v>
      </c>
      <c r="G132" s="30">
        <f t="shared" si="43"/>
        <v>1003305.1</v>
      </c>
      <c r="H132" s="30">
        <f t="shared" si="62"/>
        <v>20000</v>
      </c>
      <c r="I132" s="30">
        <f t="shared" si="62"/>
        <v>40000</v>
      </c>
      <c r="J132" s="29">
        <f t="shared" si="62"/>
        <v>943305.1</v>
      </c>
      <c r="K132" s="30">
        <f t="shared" si="62"/>
        <v>0</v>
      </c>
      <c r="L132" s="30">
        <f t="shared" si="62"/>
        <v>0</v>
      </c>
      <c r="M132" s="30">
        <f t="shared" si="62"/>
        <v>0</v>
      </c>
      <c r="N132" s="102"/>
      <c r="O132" s="102"/>
      <c r="P132" s="102"/>
      <c r="Q132" s="110"/>
      <c r="R132" s="110"/>
      <c r="S132" s="110"/>
      <c r="T132" s="140"/>
      <c r="U132" s="160"/>
      <c r="V132" s="110"/>
    </row>
    <row r="133" spans="1:22" ht="18.75" customHeight="1">
      <c r="A133" s="196"/>
      <c r="B133" s="8" t="s">
        <v>7</v>
      </c>
      <c r="C133" s="184">
        <v>2022</v>
      </c>
      <c r="D133" s="184">
        <v>2027</v>
      </c>
      <c r="E133" s="187" t="s">
        <v>37</v>
      </c>
      <c r="F133" s="6" t="s">
        <v>28</v>
      </c>
      <c r="G133" s="30">
        <f t="shared" si="43"/>
        <v>367146.53</v>
      </c>
      <c r="H133" s="29">
        <f t="shared" ref="H133:M133" si="63">H134+H135</f>
        <v>69332</v>
      </c>
      <c r="I133" s="29">
        <f t="shared" si="63"/>
        <v>92300</v>
      </c>
      <c r="J133" s="29">
        <f t="shared" si="63"/>
        <v>127514.53</v>
      </c>
      <c r="K133" s="29">
        <f t="shared" si="63"/>
        <v>56000</v>
      </c>
      <c r="L133" s="29">
        <f t="shared" si="63"/>
        <v>16000</v>
      </c>
      <c r="M133" s="29">
        <f t="shared" si="63"/>
        <v>6000</v>
      </c>
      <c r="N133" s="129" t="s">
        <v>69</v>
      </c>
      <c r="O133" s="72" t="s">
        <v>70</v>
      </c>
      <c r="P133" s="72">
        <v>164</v>
      </c>
      <c r="Q133" s="66">
        <v>5</v>
      </c>
      <c r="R133" s="66">
        <v>5</v>
      </c>
      <c r="S133" s="66">
        <v>5</v>
      </c>
      <c r="T133" s="73">
        <v>5</v>
      </c>
      <c r="U133" s="69">
        <v>5</v>
      </c>
      <c r="V133" s="66">
        <v>5</v>
      </c>
    </row>
    <row r="134" spans="1:22" ht="50.25" customHeight="1">
      <c r="A134" s="197"/>
      <c r="B134" s="67" t="s">
        <v>52</v>
      </c>
      <c r="C134" s="185"/>
      <c r="D134" s="185"/>
      <c r="E134" s="188"/>
      <c r="F134" s="7" t="s">
        <v>4</v>
      </c>
      <c r="G134" s="30">
        <f t="shared" si="43"/>
        <v>272146.53000000003</v>
      </c>
      <c r="H134" s="29">
        <v>49332</v>
      </c>
      <c r="I134" s="29">
        <v>52300</v>
      </c>
      <c r="J134" s="29">
        <v>92514.53</v>
      </c>
      <c r="K134" s="29">
        <v>56000</v>
      </c>
      <c r="L134" s="29">
        <v>16000</v>
      </c>
      <c r="M134" s="29">
        <v>6000</v>
      </c>
      <c r="N134" s="151"/>
      <c r="O134" s="72"/>
      <c r="P134" s="72"/>
      <c r="Q134" s="66"/>
      <c r="R134" s="66"/>
      <c r="S134" s="66"/>
      <c r="T134" s="73"/>
      <c r="U134" s="70"/>
      <c r="V134" s="66"/>
    </row>
    <row r="135" spans="1:22" ht="34.5" customHeight="1">
      <c r="A135" s="198"/>
      <c r="B135" s="68"/>
      <c r="C135" s="186"/>
      <c r="D135" s="186"/>
      <c r="E135" s="189"/>
      <c r="F135" s="7" t="s">
        <v>5</v>
      </c>
      <c r="G135" s="30">
        <f t="shared" si="43"/>
        <v>95000</v>
      </c>
      <c r="H135" s="29">
        <v>20000</v>
      </c>
      <c r="I135" s="29">
        <v>40000</v>
      </c>
      <c r="J135" s="29">
        <v>35000</v>
      </c>
      <c r="K135" s="29">
        <v>0</v>
      </c>
      <c r="L135" s="29">
        <v>0</v>
      </c>
      <c r="M135" s="29">
        <v>0</v>
      </c>
      <c r="N135" s="152"/>
      <c r="O135" s="72"/>
      <c r="P135" s="72"/>
      <c r="Q135" s="66"/>
      <c r="R135" s="66"/>
      <c r="S135" s="66"/>
      <c r="T135" s="73"/>
      <c r="U135" s="71"/>
      <c r="V135" s="66"/>
    </row>
    <row r="136" spans="1:22" ht="18.75" customHeight="1">
      <c r="A136" s="58"/>
      <c r="B136" s="8" t="s">
        <v>8</v>
      </c>
      <c r="C136" s="184">
        <v>2022</v>
      </c>
      <c r="D136" s="184">
        <v>2027</v>
      </c>
      <c r="E136" s="187" t="s">
        <v>37</v>
      </c>
      <c r="F136" s="6" t="s">
        <v>28</v>
      </c>
      <c r="G136" s="30">
        <f t="shared" si="43"/>
        <v>2292582.61</v>
      </c>
      <c r="H136" s="29">
        <f t="shared" ref="H136:M136" si="64">H137+H138</f>
        <v>0</v>
      </c>
      <c r="I136" s="29">
        <f t="shared" si="64"/>
        <v>0</v>
      </c>
      <c r="J136" s="29">
        <f t="shared" si="64"/>
        <v>1879822.29</v>
      </c>
      <c r="K136" s="29">
        <f t="shared" si="64"/>
        <v>412760.32000000001</v>
      </c>
      <c r="L136" s="29">
        <f t="shared" si="64"/>
        <v>0</v>
      </c>
      <c r="M136" s="29">
        <f t="shared" si="64"/>
        <v>0</v>
      </c>
      <c r="N136" s="212" t="s">
        <v>121</v>
      </c>
      <c r="O136" s="218" t="s">
        <v>120</v>
      </c>
      <c r="P136" s="218" t="s">
        <v>116</v>
      </c>
      <c r="Q136" s="221" t="s">
        <v>116</v>
      </c>
      <c r="R136" s="221" t="s">
        <v>116</v>
      </c>
      <c r="S136" s="221">
        <v>116.9</v>
      </c>
      <c r="T136" s="224" t="s">
        <v>27</v>
      </c>
      <c r="U136" s="221" t="s">
        <v>116</v>
      </c>
      <c r="V136" s="221" t="s">
        <v>116</v>
      </c>
    </row>
    <row r="137" spans="1:22" ht="50.25" customHeight="1">
      <c r="A137" s="58"/>
      <c r="B137" s="188" t="s">
        <v>119</v>
      </c>
      <c r="C137" s="185"/>
      <c r="D137" s="185"/>
      <c r="E137" s="188"/>
      <c r="F137" s="7" t="s">
        <v>4</v>
      </c>
      <c r="G137" s="30">
        <f t="shared" si="43"/>
        <v>1384277.51</v>
      </c>
      <c r="H137" s="29">
        <v>0</v>
      </c>
      <c r="I137" s="29">
        <v>0</v>
      </c>
      <c r="J137" s="29">
        <v>971517.19</v>
      </c>
      <c r="K137" s="29">
        <v>412760.32000000001</v>
      </c>
      <c r="L137" s="29">
        <v>0</v>
      </c>
      <c r="M137" s="29">
        <v>0</v>
      </c>
      <c r="N137" s="213"/>
      <c r="O137" s="219"/>
      <c r="P137" s="219"/>
      <c r="Q137" s="222"/>
      <c r="R137" s="222"/>
      <c r="S137" s="222"/>
      <c r="T137" s="225"/>
      <c r="U137" s="227"/>
      <c r="V137" s="222"/>
    </row>
    <row r="138" spans="1:22" ht="34.5" customHeight="1">
      <c r="A138" s="58"/>
      <c r="B138" s="199"/>
      <c r="C138" s="186"/>
      <c r="D138" s="186"/>
      <c r="E138" s="189"/>
      <c r="F138" s="7" t="s">
        <v>5</v>
      </c>
      <c r="G138" s="30">
        <f t="shared" si="43"/>
        <v>908305.1</v>
      </c>
      <c r="H138" s="29">
        <v>0</v>
      </c>
      <c r="I138" s="29">
        <v>0</v>
      </c>
      <c r="J138" s="29">
        <v>908305.1</v>
      </c>
      <c r="K138" s="29">
        <v>0</v>
      </c>
      <c r="L138" s="29">
        <v>0</v>
      </c>
      <c r="M138" s="29">
        <v>0</v>
      </c>
      <c r="N138" s="214"/>
      <c r="O138" s="220"/>
      <c r="P138" s="220"/>
      <c r="Q138" s="223"/>
      <c r="R138" s="223"/>
      <c r="S138" s="223"/>
      <c r="T138" s="226"/>
      <c r="U138" s="228"/>
      <c r="V138" s="223"/>
    </row>
    <row r="139" spans="1:22" ht="18.75" customHeight="1">
      <c r="A139" s="192" t="s">
        <v>13</v>
      </c>
      <c r="B139" s="193"/>
      <c r="C139" s="147"/>
      <c r="D139" s="147"/>
      <c r="E139" s="176" t="s">
        <v>37</v>
      </c>
      <c r="F139" s="13" t="s">
        <v>28</v>
      </c>
      <c r="G139" s="39">
        <f t="shared" si="43"/>
        <v>3666777.51</v>
      </c>
      <c r="H139" s="35">
        <f t="shared" ref="H139:M139" si="65">H140+H141</f>
        <v>241286.3</v>
      </c>
      <c r="I139" s="35">
        <f t="shared" si="65"/>
        <v>161279.6</v>
      </c>
      <c r="J139" s="35">
        <f t="shared" si="65"/>
        <v>2122390.29</v>
      </c>
      <c r="K139" s="35">
        <f t="shared" si="65"/>
        <v>811760.32000000007</v>
      </c>
      <c r="L139" s="35">
        <f t="shared" si="65"/>
        <v>119000</v>
      </c>
      <c r="M139" s="35">
        <f t="shared" si="65"/>
        <v>211061</v>
      </c>
      <c r="N139" s="147" t="s">
        <v>27</v>
      </c>
      <c r="O139" s="147" t="s">
        <v>27</v>
      </c>
      <c r="P139" s="147" t="s">
        <v>27</v>
      </c>
      <c r="Q139" s="106" t="s">
        <v>116</v>
      </c>
      <c r="R139" s="106" t="s">
        <v>116</v>
      </c>
      <c r="S139" s="106" t="s">
        <v>116</v>
      </c>
      <c r="T139" s="138" t="s">
        <v>27</v>
      </c>
      <c r="U139" s="161" t="s">
        <v>27</v>
      </c>
      <c r="V139" s="106" t="s">
        <v>27</v>
      </c>
    </row>
    <row r="140" spans="1:22" ht="79.5">
      <c r="A140" s="194"/>
      <c r="B140" s="166"/>
      <c r="C140" s="147"/>
      <c r="D140" s="147"/>
      <c r="E140" s="176"/>
      <c r="F140" s="14" t="s">
        <v>4</v>
      </c>
      <c r="G140" s="39">
        <f t="shared" si="43"/>
        <v>2613472.41</v>
      </c>
      <c r="H140" s="35">
        <f t="shared" ref="H140:I140" si="66">H95+H113+H128</f>
        <v>221286.3</v>
      </c>
      <c r="I140" s="35">
        <f t="shared" si="66"/>
        <v>121279.6</v>
      </c>
      <c r="J140" s="35">
        <f>J95+J113+J128</f>
        <v>1179085.19</v>
      </c>
      <c r="K140" s="35">
        <f>K95+K113+K128</f>
        <v>761760.32000000007</v>
      </c>
      <c r="L140" s="35">
        <f>L95+L113+L128</f>
        <v>119000</v>
      </c>
      <c r="M140" s="35">
        <f t="shared" ref="M140" si="67">M95+M113+M128</f>
        <v>211061</v>
      </c>
      <c r="N140" s="147"/>
      <c r="O140" s="147"/>
      <c r="P140" s="147"/>
      <c r="Q140" s="106"/>
      <c r="R140" s="106"/>
      <c r="S140" s="106"/>
      <c r="T140" s="138"/>
      <c r="U140" s="162"/>
      <c r="V140" s="106"/>
    </row>
    <row r="141" spans="1:22" ht="47.25" customHeight="1">
      <c r="A141" s="195"/>
      <c r="B141" s="167"/>
      <c r="C141" s="147"/>
      <c r="D141" s="147"/>
      <c r="E141" s="176"/>
      <c r="F141" s="14" t="s">
        <v>5</v>
      </c>
      <c r="G141" s="39">
        <f t="shared" si="43"/>
        <v>1053305.1000000001</v>
      </c>
      <c r="H141" s="33">
        <f t="shared" ref="H141:M141" si="68">H96+H114+H129</f>
        <v>20000</v>
      </c>
      <c r="I141" s="33">
        <f t="shared" si="68"/>
        <v>40000</v>
      </c>
      <c r="J141" s="33">
        <f>J96+J114+J129</f>
        <v>943305.1</v>
      </c>
      <c r="K141" s="33">
        <f t="shared" si="68"/>
        <v>50000</v>
      </c>
      <c r="L141" s="33">
        <f t="shared" si="68"/>
        <v>0</v>
      </c>
      <c r="M141" s="33">
        <f t="shared" si="68"/>
        <v>0</v>
      </c>
      <c r="N141" s="147"/>
      <c r="O141" s="147"/>
      <c r="P141" s="147"/>
      <c r="Q141" s="106"/>
      <c r="R141" s="106"/>
      <c r="S141" s="106"/>
      <c r="T141" s="138"/>
      <c r="U141" s="163"/>
      <c r="V141" s="106"/>
    </row>
    <row r="142" spans="1:22" ht="47.25">
      <c r="A142" s="191" t="s">
        <v>30</v>
      </c>
      <c r="B142" s="191"/>
      <c r="C142" s="191"/>
      <c r="D142" s="191"/>
      <c r="E142" s="191"/>
      <c r="F142" s="79" t="s">
        <v>30</v>
      </c>
      <c r="G142" s="39">
        <f t="shared" si="43"/>
        <v>5351158.9100000011</v>
      </c>
      <c r="H142" s="35">
        <f>H143+H144</f>
        <v>519037.23</v>
      </c>
      <c r="I142" s="35">
        <f>I143+I144</f>
        <v>358486</v>
      </c>
      <c r="J142" s="35">
        <f>J143+J144</f>
        <v>2687424.04</v>
      </c>
      <c r="K142" s="35">
        <f>K143+K144</f>
        <v>1043223.76</v>
      </c>
      <c r="L142" s="35">
        <f t="shared" ref="L142:M142" si="69">L143+L144</f>
        <v>350463.44</v>
      </c>
      <c r="M142" s="35">
        <f t="shared" si="69"/>
        <v>392524.44</v>
      </c>
      <c r="N142" s="147" t="s">
        <v>27</v>
      </c>
      <c r="O142" s="147" t="s">
        <v>27</v>
      </c>
      <c r="P142" s="147" t="s">
        <v>27</v>
      </c>
      <c r="Q142" s="106" t="s">
        <v>116</v>
      </c>
      <c r="R142" s="106" t="s">
        <v>116</v>
      </c>
      <c r="S142" s="106" t="s">
        <v>116</v>
      </c>
      <c r="T142" s="138" t="s">
        <v>27</v>
      </c>
      <c r="U142" s="161" t="s">
        <v>27</v>
      </c>
      <c r="V142" s="106" t="s">
        <v>27</v>
      </c>
    </row>
    <row r="143" spans="1:22" ht="78.75">
      <c r="A143" s="191"/>
      <c r="B143" s="191"/>
      <c r="C143" s="191"/>
      <c r="D143" s="191"/>
      <c r="E143" s="191"/>
      <c r="F143" s="79" t="s">
        <v>33</v>
      </c>
      <c r="G143" s="39">
        <f t="shared" si="43"/>
        <v>4137220.5699999994</v>
      </c>
      <c r="H143" s="35">
        <f t="shared" ref="H143:M144" si="70">H38+H51+H91+H140</f>
        <v>376973.99</v>
      </c>
      <c r="I143" s="35">
        <f t="shared" si="70"/>
        <v>305896</v>
      </c>
      <c r="J143" s="35">
        <f t="shared" si="70"/>
        <v>1718138.94</v>
      </c>
      <c r="K143" s="35">
        <f>K38+K51+K91+K140</f>
        <v>993223.76</v>
      </c>
      <c r="L143" s="35">
        <f t="shared" ref="L143:M143" si="71">L38+L51+L91+L140</f>
        <v>350463.44</v>
      </c>
      <c r="M143" s="35">
        <f t="shared" si="71"/>
        <v>392524.44</v>
      </c>
      <c r="N143" s="147"/>
      <c r="O143" s="147"/>
      <c r="P143" s="147"/>
      <c r="Q143" s="106"/>
      <c r="R143" s="106"/>
      <c r="S143" s="106"/>
      <c r="T143" s="138"/>
      <c r="U143" s="162"/>
      <c r="V143" s="106"/>
    </row>
    <row r="144" spans="1:22" ht="47.25">
      <c r="A144" s="191"/>
      <c r="B144" s="191"/>
      <c r="C144" s="191"/>
      <c r="D144" s="191"/>
      <c r="E144" s="191"/>
      <c r="F144" s="79" t="s">
        <v>34</v>
      </c>
      <c r="G144" s="39">
        <f t="shared" si="43"/>
        <v>1213938.3399999999</v>
      </c>
      <c r="H144" s="35">
        <f t="shared" si="70"/>
        <v>142063.24</v>
      </c>
      <c r="I144" s="35">
        <f t="shared" si="70"/>
        <v>52590</v>
      </c>
      <c r="J144" s="35">
        <f t="shared" si="70"/>
        <v>969285.1</v>
      </c>
      <c r="K144" s="35">
        <f t="shared" si="70"/>
        <v>50000</v>
      </c>
      <c r="L144" s="35">
        <f t="shared" si="70"/>
        <v>0</v>
      </c>
      <c r="M144" s="35">
        <f t="shared" si="70"/>
        <v>0</v>
      </c>
      <c r="N144" s="147"/>
      <c r="O144" s="147"/>
      <c r="P144" s="147"/>
      <c r="Q144" s="106"/>
      <c r="R144" s="106"/>
      <c r="S144" s="106"/>
      <c r="T144" s="138"/>
      <c r="U144" s="163"/>
      <c r="V144" s="106"/>
    </row>
  </sheetData>
  <mergeCells count="561">
    <mergeCell ref="O136:O138"/>
    <mergeCell ref="P136:P138"/>
    <mergeCell ref="Q136:Q138"/>
    <mergeCell ref="R136:R138"/>
    <mergeCell ref="S136:S138"/>
    <mergeCell ref="T136:T138"/>
    <mergeCell ref="V136:V138"/>
    <mergeCell ref="U136:U138"/>
    <mergeCell ref="O109:O111"/>
    <mergeCell ref="P109:P111"/>
    <mergeCell ref="Q109:Q111"/>
    <mergeCell ref="R109:R111"/>
    <mergeCell ref="O124:O126"/>
    <mergeCell ref="P124:P126"/>
    <mergeCell ref="N136:N138"/>
    <mergeCell ref="D136:D138"/>
    <mergeCell ref="C136:C138"/>
    <mergeCell ref="E136:E138"/>
    <mergeCell ref="T1:V1"/>
    <mergeCell ref="U139:U141"/>
    <mergeCell ref="U142:U144"/>
    <mergeCell ref="U94:U96"/>
    <mergeCell ref="U97:U99"/>
    <mergeCell ref="U100:U102"/>
    <mergeCell ref="U103:U105"/>
    <mergeCell ref="U106:U108"/>
    <mergeCell ref="U115:U117"/>
    <mergeCell ref="U112:U114"/>
    <mergeCell ref="U118:U120"/>
    <mergeCell ref="U121:U123"/>
    <mergeCell ref="U130:U132"/>
    <mergeCell ref="U37:U39"/>
    <mergeCell ref="U41:U43"/>
    <mergeCell ref="U44:U46"/>
    <mergeCell ref="U47:U49"/>
    <mergeCell ref="U50:U52"/>
    <mergeCell ref="U54:U56"/>
    <mergeCell ref="U57:U59"/>
    <mergeCell ref="U60:U62"/>
    <mergeCell ref="U63:U65"/>
    <mergeCell ref="H13:H14"/>
    <mergeCell ref="L13:L14"/>
    <mergeCell ref="Q13:V13"/>
    <mergeCell ref="N10:V11"/>
    <mergeCell ref="I13:I14"/>
    <mergeCell ref="J13:J14"/>
    <mergeCell ref="R19:R21"/>
    <mergeCell ref="S19:S21"/>
    <mergeCell ref="K13:K14"/>
    <mergeCell ref="C18:V18"/>
    <mergeCell ref="T19:T21"/>
    <mergeCell ref="M13:M14"/>
    <mergeCell ref="U19:U21"/>
    <mergeCell ref="N19:N21"/>
    <mergeCell ref="Q19:Q21"/>
    <mergeCell ref="F10:M10"/>
    <mergeCell ref="G11:M11"/>
    <mergeCell ref="H12:M12"/>
    <mergeCell ref="V19:V21"/>
    <mergeCell ref="E60:E62"/>
    <mergeCell ref="C63:C65"/>
    <mergeCell ref="D63:D65"/>
    <mergeCell ref="A16:B16"/>
    <mergeCell ref="A17:B17"/>
    <mergeCell ref="D19:D21"/>
    <mergeCell ref="E19:E21"/>
    <mergeCell ref="A5:V5"/>
    <mergeCell ref="A6:V6"/>
    <mergeCell ref="A7:V7"/>
    <mergeCell ref="A8:V8"/>
    <mergeCell ref="G12:G14"/>
    <mergeCell ref="N12:N14"/>
    <mergeCell ref="A9:V9"/>
    <mergeCell ref="A10:A14"/>
    <mergeCell ref="B10:B14"/>
    <mergeCell ref="C10:D10"/>
    <mergeCell ref="E10:E14"/>
    <mergeCell ref="O12:O14"/>
    <mergeCell ref="P12:V12"/>
    <mergeCell ref="C11:C14"/>
    <mergeCell ref="C16:V16"/>
    <mergeCell ref="C17:V17"/>
    <mergeCell ref="O19:O21"/>
    <mergeCell ref="P19:P21"/>
    <mergeCell ref="D11:D14"/>
    <mergeCell ref="F11:F14"/>
    <mergeCell ref="A37:B39"/>
    <mergeCell ref="C37:C39"/>
    <mergeCell ref="D37:D39"/>
    <mergeCell ref="E37:E39"/>
    <mergeCell ref="D50:D52"/>
    <mergeCell ref="A18:B18"/>
    <mergeCell ref="A19:A21"/>
    <mergeCell ref="B19:B21"/>
    <mergeCell ref="C19:C21"/>
    <mergeCell ref="A22:A24"/>
    <mergeCell ref="B22:B24"/>
    <mergeCell ref="C22:C24"/>
    <mergeCell ref="D22:D24"/>
    <mergeCell ref="E22:E24"/>
    <mergeCell ref="E25:E27"/>
    <mergeCell ref="A28:A30"/>
    <mergeCell ref="C28:C30"/>
    <mergeCell ref="D28:D30"/>
    <mergeCell ref="E28:E30"/>
    <mergeCell ref="A25:A27"/>
    <mergeCell ref="C25:C27"/>
    <mergeCell ref="D25:D27"/>
    <mergeCell ref="B26:B27"/>
    <mergeCell ref="B29:B30"/>
    <mergeCell ref="A40:B40"/>
    <mergeCell ref="A41:A43"/>
    <mergeCell ref="B41:B43"/>
    <mergeCell ref="C41:C43"/>
    <mergeCell ref="A44:A46"/>
    <mergeCell ref="B44:B46"/>
    <mergeCell ref="C40:V40"/>
    <mergeCell ref="Q44:Q46"/>
    <mergeCell ref="O41:O43"/>
    <mergeCell ref="N44:N46"/>
    <mergeCell ref="O44:O46"/>
    <mergeCell ref="N41:N43"/>
    <mergeCell ref="S44:S46"/>
    <mergeCell ref="D41:D43"/>
    <mergeCell ref="E41:E43"/>
    <mergeCell ref="C44:C46"/>
    <mergeCell ref="D44:D46"/>
    <mergeCell ref="E44:E46"/>
    <mergeCell ref="T41:T43"/>
    <mergeCell ref="T44:T46"/>
    <mergeCell ref="P44:P46"/>
    <mergeCell ref="A50:B52"/>
    <mergeCell ref="E63:E65"/>
    <mergeCell ref="C69:C71"/>
    <mergeCell ref="A54:A56"/>
    <mergeCell ref="B54:B56"/>
    <mergeCell ref="A53:B53"/>
    <mergeCell ref="A60:A62"/>
    <mergeCell ref="B60:B62"/>
    <mergeCell ref="C60:C62"/>
    <mergeCell ref="D60:D62"/>
    <mergeCell ref="D103:D105"/>
    <mergeCell ref="A100:A102"/>
    <mergeCell ref="C100:C102"/>
    <mergeCell ref="D100:D102"/>
    <mergeCell ref="A112:A114"/>
    <mergeCell ref="A106:A108"/>
    <mergeCell ref="C106:C108"/>
    <mergeCell ref="D106:D108"/>
    <mergeCell ref="A103:A105"/>
    <mergeCell ref="C103:C105"/>
    <mergeCell ref="B113:B114"/>
    <mergeCell ref="A109:A111"/>
    <mergeCell ref="C109:C111"/>
    <mergeCell ref="D109:D111"/>
    <mergeCell ref="A118:A120"/>
    <mergeCell ref="C118:C120"/>
    <mergeCell ref="D118:D120"/>
    <mergeCell ref="E118:E120"/>
    <mergeCell ref="D130:D132"/>
    <mergeCell ref="D127:D129"/>
    <mergeCell ref="E127:E129"/>
    <mergeCell ref="A115:A117"/>
    <mergeCell ref="C115:C117"/>
    <mergeCell ref="D115:D117"/>
    <mergeCell ref="A124:A126"/>
    <mergeCell ref="C124:C126"/>
    <mergeCell ref="D124:D126"/>
    <mergeCell ref="E124:E126"/>
    <mergeCell ref="A121:A123"/>
    <mergeCell ref="C121:C123"/>
    <mergeCell ref="B128:B129"/>
    <mergeCell ref="B131:B132"/>
    <mergeCell ref="A130:A132"/>
    <mergeCell ref="C130:C132"/>
    <mergeCell ref="A127:A129"/>
    <mergeCell ref="C127:C129"/>
    <mergeCell ref="B122:B123"/>
    <mergeCell ref="E130:E132"/>
    <mergeCell ref="A142:E144"/>
    <mergeCell ref="E139:E141"/>
    <mergeCell ref="C139:C141"/>
    <mergeCell ref="D139:D141"/>
    <mergeCell ref="E133:E135"/>
    <mergeCell ref="A139:B141"/>
    <mergeCell ref="A133:A135"/>
    <mergeCell ref="C133:C135"/>
    <mergeCell ref="D133:D135"/>
    <mergeCell ref="B137:B138"/>
    <mergeCell ref="D78:D80"/>
    <mergeCell ref="E78:E80"/>
    <mergeCell ref="A90:B92"/>
    <mergeCell ref="A78:A80"/>
    <mergeCell ref="C78:C80"/>
    <mergeCell ref="B79:B80"/>
    <mergeCell ref="A31:A33"/>
    <mergeCell ref="C31:C33"/>
    <mergeCell ref="D31:D33"/>
    <mergeCell ref="E31:E33"/>
    <mergeCell ref="A72:A74"/>
    <mergeCell ref="B48:B49"/>
    <mergeCell ref="C50:C52"/>
    <mergeCell ref="D54:D56"/>
    <mergeCell ref="E54:E56"/>
    <mergeCell ref="A57:A59"/>
    <mergeCell ref="B57:B59"/>
    <mergeCell ref="C57:C59"/>
    <mergeCell ref="D57:D59"/>
    <mergeCell ref="E57:E59"/>
    <mergeCell ref="A47:A49"/>
    <mergeCell ref="C47:C49"/>
    <mergeCell ref="D47:D49"/>
    <mergeCell ref="E47:E49"/>
    <mergeCell ref="E72:E74"/>
    <mergeCell ref="A63:A65"/>
    <mergeCell ref="B63:B65"/>
    <mergeCell ref="B72:B74"/>
    <mergeCell ref="D69:D71"/>
    <mergeCell ref="E69:E71"/>
    <mergeCell ref="A66:A68"/>
    <mergeCell ref="B66:B68"/>
    <mergeCell ref="C66:C68"/>
    <mergeCell ref="D66:D68"/>
    <mergeCell ref="E66:E68"/>
    <mergeCell ref="A69:A71"/>
    <mergeCell ref="B69:B71"/>
    <mergeCell ref="C72:C74"/>
    <mergeCell ref="D72:D74"/>
    <mergeCell ref="C94:C96"/>
    <mergeCell ref="A87:A89"/>
    <mergeCell ref="C93:V93"/>
    <mergeCell ref="E94:E96"/>
    <mergeCell ref="B95:B96"/>
    <mergeCell ref="N97:N99"/>
    <mergeCell ref="O97:O99"/>
    <mergeCell ref="P97:P99"/>
    <mergeCell ref="Q90:Q92"/>
    <mergeCell ref="T90:T92"/>
    <mergeCell ref="T94:T96"/>
    <mergeCell ref="R94:R96"/>
    <mergeCell ref="R97:R99"/>
    <mergeCell ref="D87:D89"/>
    <mergeCell ref="E87:E89"/>
    <mergeCell ref="N87:N89"/>
    <mergeCell ref="C97:C99"/>
    <mergeCell ref="C90:C92"/>
    <mergeCell ref="D90:D92"/>
    <mergeCell ref="A97:A99"/>
    <mergeCell ref="D97:D99"/>
    <mergeCell ref="A93:B93"/>
    <mergeCell ref="A94:A96"/>
    <mergeCell ref="P100:P102"/>
    <mergeCell ref="O90:O92"/>
    <mergeCell ref="Q103:Q105"/>
    <mergeCell ref="B88:B89"/>
    <mergeCell ref="D94:D96"/>
    <mergeCell ref="B98:B99"/>
    <mergeCell ref="N90:N92"/>
    <mergeCell ref="O87:O89"/>
    <mergeCell ref="P87:P89"/>
    <mergeCell ref="B104:B105"/>
    <mergeCell ref="P90:P92"/>
    <mergeCell ref="Q97:Q99"/>
    <mergeCell ref="N100:N102"/>
    <mergeCell ref="O100:O102"/>
    <mergeCell ref="N94:N96"/>
    <mergeCell ref="O94:O96"/>
    <mergeCell ref="P94:P96"/>
    <mergeCell ref="E103:E105"/>
    <mergeCell ref="N103:N105"/>
    <mergeCell ref="O103:O105"/>
    <mergeCell ref="P103:P105"/>
    <mergeCell ref="E97:E99"/>
    <mergeCell ref="E90:E92"/>
    <mergeCell ref="C87:C89"/>
    <mergeCell ref="E115:E117"/>
    <mergeCell ref="E106:E108"/>
    <mergeCell ref="B116:B117"/>
    <mergeCell ref="N118:N120"/>
    <mergeCell ref="O118:O120"/>
    <mergeCell ref="P118:P120"/>
    <mergeCell ref="Q118:Q120"/>
    <mergeCell ref="B110:B111"/>
    <mergeCell ref="Q124:Q126"/>
    <mergeCell ref="B119:B120"/>
    <mergeCell ref="E109:E111"/>
    <mergeCell ref="N109:N111"/>
    <mergeCell ref="B107:B108"/>
    <mergeCell ref="Q106:Q108"/>
    <mergeCell ref="B125:B126"/>
    <mergeCell ref="E121:E123"/>
    <mergeCell ref="D121:D123"/>
    <mergeCell ref="N57:N59"/>
    <mergeCell ref="O57:O59"/>
    <mergeCell ref="P57:P59"/>
    <mergeCell ref="P63:P65"/>
    <mergeCell ref="N66:N68"/>
    <mergeCell ref="O112:O114"/>
    <mergeCell ref="P112:P114"/>
    <mergeCell ref="V106:V108"/>
    <mergeCell ref="N60:N62"/>
    <mergeCell ref="O60:O62"/>
    <mergeCell ref="N63:N65"/>
    <mergeCell ref="O63:O65"/>
    <mergeCell ref="P60:P62"/>
    <mergeCell ref="T100:T102"/>
    <mergeCell ref="O78:O80"/>
    <mergeCell ref="P78:P80"/>
    <mergeCell ref="Q78:Q80"/>
    <mergeCell ref="N112:N114"/>
    <mergeCell ref="O72:O74"/>
    <mergeCell ref="U109:U111"/>
    <mergeCell ref="V109:V111"/>
    <mergeCell ref="N69:N71"/>
    <mergeCell ref="O69:O71"/>
    <mergeCell ref="O66:O68"/>
    <mergeCell ref="N72:N74"/>
    <mergeCell ref="N78:N80"/>
    <mergeCell ref="Q63:Q65"/>
    <mergeCell ref="E100:E102"/>
    <mergeCell ref="B101:B102"/>
    <mergeCell ref="O139:O141"/>
    <mergeCell ref="P139:P141"/>
    <mergeCell ref="N139:N141"/>
    <mergeCell ref="C112:C114"/>
    <mergeCell ref="D112:D114"/>
    <mergeCell ref="O81:O83"/>
    <mergeCell ref="P81:P83"/>
    <mergeCell ref="N106:N108"/>
    <mergeCell ref="O106:O108"/>
    <mergeCell ref="P106:P108"/>
    <mergeCell ref="N127:N129"/>
    <mergeCell ref="O127:O129"/>
    <mergeCell ref="P127:P129"/>
    <mergeCell ref="N124:N126"/>
    <mergeCell ref="N130:N132"/>
    <mergeCell ref="O130:O132"/>
    <mergeCell ref="P130:P132"/>
    <mergeCell ref="E112:E114"/>
    <mergeCell ref="Q115:Q117"/>
    <mergeCell ref="A81:A83"/>
    <mergeCell ref="C81:C83"/>
    <mergeCell ref="D81:D83"/>
    <mergeCell ref="E81:E83"/>
    <mergeCell ref="N81:N83"/>
    <mergeCell ref="O84:O86"/>
    <mergeCell ref="P84:P86"/>
    <mergeCell ref="A84:A86"/>
    <mergeCell ref="C84:C86"/>
    <mergeCell ref="D84:D86"/>
    <mergeCell ref="N84:N86"/>
    <mergeCell ref="B82:B83"/>
    <mergeCell ref="E84:E86"/>
    <mergeCell ref="B85:B86"/>
    <mergeCell ref="T84:T86"/>
    <mergeCell ref="Q139:Q141"/>
    <mergeCell ref="U78:U80"/>
    <mergeCell ref="S90:S92"/>
    <mergeCell ref="S94:S96"/>
    <mergeCell ref="T97:T99"/>
    <mergeCell ref="T81:T83"/>
    <mergeCell ref="Q94:Q96"/>
    <mergeCell ref="Q87:Q89"/>
    <mergeCell ref="Q84:Q86"/>
    <mergeCell ref="U81:U83"/>
    <mergeCell ref="U84:U86"/>
    <mergeCell ref="U87:U89"/>
    <mergeCell ref="U90:U92"/>
    <mergeCell ref="U124:U126"/>
    <mergeCell ref="U127:U129"/>
    <mergeCell ref="Q127:Q129"/>
    <mergeCell ref="S130:S132"/>
    <mergeCell ref="Q81:Q83"/>
    <mergeCell ref="Q112:Q114"/>
    <mergeCell ref="Q121:Q123"/>
    <mergeCell ref="Q130:Q132"/>
    <mergeCell ref="Q60:Q62"/>
    <mergeCell ref="P47:P49"/>
    <mergeCell ref="P41:P43"/>
    <mergeCell ref="Q54:Q56"/>
    <mergeCell ref="P50:P52"/>
    <mergeCell ref="Q50:Q52"/>
    <mergeCell ref="Q57:Q59"/>
    <mergeCell ref="Q47:Q49"/>
    <mergeCell ref="T78:T80"/>
    <mergeCell ref="P37:P39"/>
    <mergeCell ref="Q37:Q39"/>
    <mergeCell ref="Q41:Q43"/>
    <mergeCell ref="S78:S80"/>
    <mergeCell ref="S81:S83"/>
    <mergeCell ref="S57:S59"/>
    <mergeCell ref="S60:S62"/>
    <mergeCell ref="S63:S65"/>
    <mergeCell ref="O54:O56"/>
    <mergeCell ref="P54:P56"/>
    <mergeCell ref="C53:V53"/>
    <mergeCell ref="T47:T49"/>
    <mergeCell ref="T50:T52"/>
    <mergeCell ref="T54:T56"/>
    <mergeCell ref="S47:S49"/>
    <mergeCell ref="S50:S52"/>
    <mergeCell ref="S54:S56"/>
    <mergeCell ref="C54:C56"/>
    <mergeCell ref="N47:N49"/>
    <mergeCell ref="O47:O49"/>
    <mergeCell ref="N50:N52"/>
    <mergeCell ref="E50:E52"/>
    <mergeCell ref="O50:O52"/>
    <mergeCell ref="N54:N56"/>
    <mergeCell ref="Q142:Q144"/>
    <mergeCell ref="N142:N144"/>
    <mergeCell ref="O142:O144"/>
    <mergeCell ref="P142:P144"/>
    <mergeCell ref="Q100:Q102"/>
    <mergeCell ref="R127:R129"/>
    <mergeCell ref="R130:R132"/>
    <mergeCell ref="R139:R141"/>
    <mergeCell ref="R142:R144"/>
    <mergeCell ref="R100:R102"/>
    <mergeCell ref="R103:R105"/>
    <mergeCell ref="R106:R108"/>
    <mergeCell ref="R112:R114"/>
    <mergeCell ref="R115:R117"/>
    <mergeCell ref="R118:R120"/>
    <mergeCell ref="R121:R123"/>
    <mergeCell ref="R124:R126"/>
    <mergeCell ref="N115:N117"/>
    <mergeCell ref="O115:O117"/>
    <mergeCell ref="N121:N123"/>
    <mergeCell ref="O121:O123"/>
    <mergeCell ref="P121:P123"/>
    <mergeCell ref="N133:N135"/>
    <mergeCell ref="P115:P117"/>
    <mergeCell ref="R37:R39"/>
    <mergeCell ref="R41:R43"/>
    <mergeCell ref="R44:R46"/>
    <mergeCell ref="R87:R89"/>
    <mergeCell ref="R90:R92"/>
    <mergeCell ref="R47:R49"/>
    <mergeCell ref="R50:R52"/>
    <mergeCell ref="R54:R56"/>
    <mergeCell ref="R57:R59"/>
    <mergeCell ref="R60:R62"/>
    <mergeCell ref="R63:R65"/>
    <mergeCell ref="R78:R80"/>
    <mergeCell ref="R81:R83"/>
    <mergeCell ref="R84:R86"/>
    <mergeCell ref="S37:S39"/>
    <mergeCell ref="S41:S43"/>
    <mergeCell ref="S84:S86"/>
    <mergeCell ref="S87:S89"/>
    <mergeCell ref="T87:T89"/>
    <mergeCell ref="S139:S141"/>
    <mergeCell ref="T139:T141"/>
    <mergeCell ref="V37:V39"/>
    <mergeCell ref="V41:V43"/>
    <mergeCell ref="V44:V46"/>
    <mergeCell ref="V47:V49"/>
    <mergeCell ref="V50:V52"/>
    <mergeCell ref="V54:V56"/>
    <mergeCell ref="V57:V59"/>
    <mergeCell ref="V60:V62"/>
    <mergeCell ref="V121:V123"/>
    <mergeCell ref="V124:V126"/>
    <mergeCell ref="V127:V129"/>
    <mergeCell ref="V130:V132"/>
    <mergeCell ref="V139:V141"/>
    <mergeCell ref="T37:T39"/>
    <mergeCell ref="T57:T59"/>
    <mergeCell ref="T60:T62"/>
    <mergeCell ref="T63:T65"/>
    <mergeCell ref="S142:S144"/>
    <mergeCell ref="S97:S99"/>
    <mergeCell ref="S100:S102"/>
    <mergeCell ref="S103:S105"/>
    <mergeCell ref="S106:S108"/>
    <mergeCell ref="S112:S114"/>
    <mergeCell ref="S115:S117"/>
    <mergeCell ref="S118:S120"/>
    <mergeCell ref="S121:S123"/>
    <mergeCell ref="S124:S126"/>
    <mergeCell ref="S127:S129"/>
    <mergeCell ref="S109:S111"/>
    <mergeCell ref="T142:T144"/>
    <mergeCell ref="T103:T105"/>
    <mergeCell ref="T106:T108"/>
    <mergeCell ref="T112:T114"/>
    <mergeCell ref="T118:T120"/>
    <mergeCell ref="T121:T123"/>
    <mergeCell ref="T124:T126"/>
    <mergeCell ref="T127:T129"/>
    <mergeCell ref="T130:T132"/>
    <mergeCell ref="T115:T117"/>
    <mergeCell ref="T109:T111"/>
    <mergeCell ref="N2:V2"/>
    <mergeCell ref="J3:V3"/>
    <mergeCell ref="K4:V4"/>
    <mergeCell ref="A75:A77"/>
    <mergeCell ref="B75:B77"/>
    <mergeCell ref="C75:C77"/>
    <mergeCell ref="D75:D77"/>
    <mergeCell ref="E75:E77"/>
    <mergeCell ref="N75:N77"/>
    <mergeCell ref="O75:O77"/>
    <mergeCell ref="N37:N39"/>
    <mergeCell ref="O37:O39"/>
    <mergeCell ref="O22:O24"/>
    <mergeCell ref="P22:P24"/>
    <mergeCell ref="Q25:Q27"/>
    <mergeCell ref="Q22:Q24"/>
    <mergeCell ref="R22:R24"/>
    <mergeCell ref="R25:R27"/>
    <mergeCell ref="R28:R30"/>
    <mergeCell ref="S22:S24"/>
    <mergeCell ref="S25:S27"/>
    <mergeCell ref="V22:V24"/>
    <mergeCell ref="V25:V27"/>
    <mergeCell ref="V28:V30"/>
    <mergeCell ref="T22:T24"/>
    <mergeCell ref="T25:T27"/>
    <mergeCell ref="T28:T30"/>
    <mergeCell ref="U22:U24"/>
    <mergeCell ref="U25:U27"/>
    <mergeCell ref="U28:U30"/>
    <mergeCell ref="S28:S30"/>
    <mergeCell ref="N25:N27"/>
    <mergeCell ref="O25:O27"/>
    <mergeCell ref="P25:P27"/>
    <mergeCell ref="Q28:Q30"/>
    <mergeCell ref="N28:N30"/>
    <mergeCell ref="O28:O30"/>
    <mergeCell ref="P28:P30"/>
    <mergeCell ref="N22:N24"/>
    <mergeCell ref="V142:V144"/>
    <mergeCell ref="V63:V65"/>
    <mergeCell ref="V78:V80"/>
    <mergeCell ref="V81:V83"/>
    <mergeCell ref="V84:V86"/>
    <mergeCell ref="V87:V89"/>
    <mergeCell ref="V90:V92"/>
    <mergeCell ref="V94:V96"/>
    <mergeCell ref="V97:V99"/>
    <mergeCell ref="V100:V102"/>
    <mergeCell ref="V103:V105"/>
    <mergeCell ref="V118:V120"/>
    <mergeCell ref="V112:V114"/>
    <mergeCell ref="V115:V117"/>
    <mergeCell ref="S34:S36"/>
    <mergeCell ref="T34:T36"/>
    <mergeCell ref="U34:U36"/>
    <mergeCell ref="V34:V36"/>
    <mergeCell ref="B35:B36"/>
    <mergeCell ref="A34:A36"/>
    <mergeCell ref="C34:C36"/>
    <mergeCell ref="D34:D36"/>
    <mergeCell ref="E34:E36"/>
    <mergeCell ref="N34:N36"/>
    <mergeCell ref="O34:O36"/>
    <mergeCell ref="P34:P36"/>
    <mergeCell ref="Q34:Q36"/>
    <mergeCell ref="R34:R36"/>
  </mergeCells>
  <phoneticPr fontId="4" type="noConversion"/>
  <pageMargins left="0" right="0" top="0.59055118110236227" bottom="0.19685039370078741" header="0.51181102362204722" footer="0.51181102362204722"/>
  <pageSetup paperSize="9" scale="47" fitToHeight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budg20201</cp:lastModifiedBy>
  <cp:lastPrinted>2021-01-13T08:22:59Z</cp:lastPrinted>
  <dcterms:created xsi:type="dcterms:W3CDTF">1996-10-08T23:32:33Z</dcterms:created>
  <dcterms:modified xsi:type="dcterms:W3CDTF">2025-02-18T08:53:22Z</dcterms:modified>
</cp:coreProperties>
</file>